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amptratechnologies-my.sharepoint.com/personal/ravula_camptratech_com/Documents/Desktop/"/>
    </mc:Choice>
  </mc:AlternateContent>
  <xr:revisionPtr revIDLastSave="0" documentId="8_{6EA92458-E569-46EA-AF51-D86829E95E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 Trends" sheetId="12" r:id="rId1"/>
    <sheet name="Current year Actual Average" sheetId="1" r:id="rId2"/>
    <sheet name="Current period Actual" sheetId="2" r:id="rId3"/>
    <sheet name="Hold Forecast toCurrentYearplan" sheetId="3" r:id="rId4"/>
    <sheet name="Prior year Actual Average" sheetId="4" r:id="rId5"/>
    <sheet name="Prior year Actual Seasonality" sheetId="5" r:id="rId6"/>
    <sheet name="Forecast Average" sheetId="6" r:id="rId7"/>
    <sheet name="Forecast with Seasonality" sheetId="7" r:id="rId8"/>
    <sheet name="YOY increase or Decrease" sheetId="11" r:id="rId9"/>
    <sheet name="Clear Treand" sheetId="10" r:id="rId10"/>
    <sheet name="Monthly Growth" sheetId="8" r:id="rId11"/>
    <sheet name="Prior Month Run Rate" sheetId="9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8" l="1"/>
  <c r="D21" i="8" s="1"/>
  <c r="I21" i="8" s="1"/>
  <c r="P19" i="7"/>
  <c r="O19" i="7"/>
  <c r="N19" i="7"/>
  <c r="Q19" i="7" s="1"/>
  <c r="L19" i="7"/>
  <c r="K19" i="7"/>
  <c r="M19" i="7" s="1"/>
  <c r="J19" i="7"/>
  <c r="H19" i="7"/>
  <c r="G19" i="7"/>
  <c r="F19" i="7"/>
  <c r="I19" i="7" s="1"/>
  <c r="D19" i="7"/>
  <c r="C19" i="7"/>
  <c r="E19" i="7" s="1"/>
  <c r="R19" i="7" s="1"/>
  <c r="J10" i="6"/>
  <c r="H18" i="5"/>
  <c r="G18" i="5"/>
  <c r="F18" i="5"/>
  <c r="E18" i="5"/>
  <c r="C18" i="5"/>
  <c r="B18" i="5"/>
  <c r="D18" i="5" s="1"/>
  <c r="I18" i="5" s="1"/>
  <c r="J10" i="4"/>
  <c r="J12" i="4" s="1"/>
  <c r="R18" i="11"/>
  <c r="Q18" i="11"/>
  <c r="M18" i="11"/>
  <c r="I18" i="11"/>
  <c r="E18" i="11"/>
  <c r="P18" i="11"/>
  <c r="O18" i="11"/>
  <c r="N18" i="11"/>
  <c r="L18" i="11"/>
  <c r="K18" i="11"/>
  <c r="J18" i="11"/>
  <c r="H18" i="11"/>
  <c r="G18" i="11"/>
  <c r="F18" i="11"/>
  <c r="C18" i="11"/>
  <c r="D18" i="11"/>
  <c r="B18" i="11"/>
  <c r="H21" i="8"/>
  <c r="G21" i="8"/>
  <c r="F21" i="8"/>
  <c r="E21" i="8"/>
  <c r="C21" i="8"/>
  <c r="K14" i="8"/>
  <c r="K13" i="8"/>
  <c r="I23" i="3"/>
  <c r="H23" i="3"/>
  <c r="G23" i="3"/>
  <c r="F23" i="3"/>
  <c r="E23" i="3"/>
  <c r="D23" i="3"/>
  <c r="C23" i="3"/>
  <c r="B23" i="3"/>
  <c r="K16" i="3"/>
  <c r="K15" i="3"/>
  <c r="K14" i="3"/>
  <c r="K13" i="3"/>
  <c r="B20" i="9"/>
  <c r="C20" i="9" s="1"/>
  <c r="J11" i="2"/>
  <c r="J13" i="2" s="1"/>
  <c r="J11" i="1"/>
  <c r="J13" i="1" s="1"/>
  <c r="D20" i="9" l="1"/>
  <c r="E20" i="9"/>
  <c r="F20" i="9" s="1"/>
  <c r="G20" i="9" s="1"/>
  <c r="H20" i="9" l="1"/>
  <c r="I20" i="9" s="1"/>
</calcChain>
</file>

<file path=xl/sharedStrings.xml><?xml version="1.0" encoding="utf-8"?>
<sst xmlns="http://schemas.openxmlformats.org/spreadsheetml/2006/main" count="682" uniqueCount="121">
  <si>
    <t>Method : Current period Actual</t>
  </si>
  <si>
    <t>Source Data</t>
  </si>
  <si>
    <t>Year</t>
  </si>
  <si>
    <t>Scenario</t>
  </si>
  <si>
    <t>Version</t>
  </si>
  <si>
    <t>Currency</t>
  </si>
  <si>
    <t>Plan element</t>
  </si>
  <si>
    <t>Entity</t>
  </si>
  <si>
    <t>Product</t>
  </si>
  <si>
    <t>FY22</t>
  </si>
  <si>
    <t>Actual</t>
  </si>
  <si>
    <t>Working</t>
  </si>
  <si>
    <t>USD</t>
  </si>
  <si>
    <t>Load</t>
  </si>
  <si>
    <t>CMC Limited</t>
  </si>
  <si>
    <t>Product 1</t>
  </si>
  <si>
    <t>FY22 Actual Months</t>
  </si>
  <si>
    <t>Jan</t>
  </si>
  <si>
    <t>Feb</t>
  </si>
  <si>
    <t>Mar</t>
  </si>
  <si>
    <t>Q1</t>
  </si>
  <si>
    <t>Apr</t>
  </si>
  <si>
    <t>May</t>
  </si>
  <si>
    <t>Jun</t>
  </si>
  <si>
    <t>Q2</t>
  </si>
  <si>
    <t>Jul</t>
  </si>
  <si>
    <t xml:space="preserve">     Volume</t>
  </si>
  <si>
    <t xml:space="preserve">Target Data </t>
  </si>
  <si>
    <t>Forecast</t>
  </si>
  <si>
    <t>FY22 Forecast Months</t>
  </si>
  <si>
    <t xml:space="preserve">Aug </t>
  </si>
  <si>
    <t>Sep</t>
  </si>
  <si>
    <t>Q3</t>
  </si>
  <si>
    <t>Oct</t>
  </si>
  <si>
    <t xml:space="preserve">Nov </t>
  </si>
  <si>
    <t>Dec</t>
  </si>
  <si>
    <t>Q4</t>
  </si>
  <si>
    <t>Year Total</t>
  </si>
  <si>
    <t>% Increase /Decrease = 10 %</t>
  </si>
  <si>
    <t>Method : Current year Actual Average</t>
  </si>
  <si>
    <t>Trend Assumptions=Current year Actual Average</t>
  </si>
  <si>
    <t>Method : prior year Actual Average</t>
  </si>
  <si>
    <t>FY21</t>
  </si>
  <si>
    <t>FY21 Actual Months</t>
  </si>
  <si>
    <t>Aug</t>
  </si>
  <si>
    <t>Nov</t>
  </si>
  <si>
    <t>YearTotal</t>
  </si>
  <si>
    <t>Method :prior year actual with Seasonality</t>
  </si>
  <si>
    <t>Method : Forecast Average</t>
  </si>
  <si>
    <t xml:space="preserve">Source Data </t>
  </si>
  <si>
    <t>Direct Input</t>
  </si>
  <si>
    <t>FY21 Forecasted Months</t>
  </si>
  <si>
    <t>#Missing</t>
  </si>
  <si>
    <t>Plan</t>
  </si>
  <si>
    <t>Method : Forecast with Seasonality</t>
  </si>
  <si>
    <t>Method : Monthly Growth</t>
  </si>
  <si>
    <t>Analysis of method</t>
  </si>
  <si>
    <t>Step 1)</t>
  </si>
  <si>
    <t>Step 2)</t>
  </si>
  <si>
    <t>Add/Subtract the prescribed percentage</t>
  </si>
  <si>
    <t xml:space="preserve"> calcuate Average of Actual months data from Jan 2022 to Jul 2022</t>
  </si>
  <si>
    <t xml:space="preserve">Step 3) </t>
  </si>
  <si>
    <t>The value which is derived from step 2 is copied to each month from Aug 2022 to Dec 2022</t>
  </si>
  <si>
    <t>It takes into account the value/data of Latest month i.e., July 2022</t>
  </si>
  <si>
    <t xml:space="preserve"> calcuate Average of Forecast months data from Jan 2021 to Dec 2021</t>
  </si>
  <si>
    <t>In this method for calculating the data it considers the value of respective months actual data of previous year</t>
  </si>
  <si>
    <t>For example for calculating August 2022 value it consider the Actual value of August 2021 and add the prescribed percentage</t>
  </si>
  <si>
    <t>In this method for calculating the data it considers the value of respective months Forecast data of previous year</t>
  </si>
  <si>
    <t>For example for calculating August 2022 value it consider the Forecast value of August 2021 and add the prescribed percentage</t>
  </si>
  <si>
    <t xml:space="preserve">% Increase /Decrease </t>
  </si>
  <si>
    <t>Volume</t>
  </si>
  <si>
    <t>Analysis</t>
  </si>
  <si>
    <t>Calculate total of Actual months data for FY 2022</t>
  </si>
  <si>
    <t>Step 3)</t>
  </si>
  <si>
    <t>Calculate difference of Step 1 and Step 2</t>
  </si>
  <si>
    <t>Step 4)</t>
  </si>
  <si>
    <t>The above calculated number will be allocated to remaining months of current year evenly</t>
  </si>
  <si>
    <t>FY21,FY22</t>
  </si>
  <si>
    <t>Calculate the difference between the actual month data of July 2022  and July 2021</t>
  </si>
  <si>
    <t>Calculate the Growth=[(July 2022-july 2021)/July 2021]</t>
  </si>
  <si>
    <t>FY21 plan</t>
  </si>
  <si>
    <t>In this method Previous year Plan Data of respective months is considered and prescribed percentage is added</t>
  </si>
  <si>
    <t xml:space="preserve"> </t>
  </si>
  <si>
    <t>Add the growth rate calculated in step 2 to each month  actual data  of previous year 2021</t>
  </si>
  <si>
    <t>Actual, Plan</t>
  </si>
  <si>
    <t>1.Current Year Actual Average</t>
  </si>
  <si>
    <t>2.Current period Actual</t>
  </si>
  <si>
    <t>3.Hold Forecast to Current Year Plan</t>
  </si>
  <si>
    <t>4.Prior year Actual Average</t>
  </si>
  <si>
    <t>5.Prior Year Actual with Seasonality</t>
  </si>
  <si>
    <t>6.Forecast Average</t>
  </si>
  <si>
    <t>7.Forecast with Seasonality</t>
  </si>
  <si>
    <t>8.Year over year increase/Decrease</t>
  </si>
  <si>
    <t>9.Clear Trend</t>
  </si>
  <si>
    <t>10.Monthly Growth</t>
  </si>
  <si>
    <t>11.Prior Month Run Rate</t>
  </si>
  <si>
    <t>FY 22 Plan Months</t>
  </si>
  <si>
    <t>Calculate Year Total of Plan months data for FY 2022</t>
  </si>
  <si>
    <t>FY22 Plan Months</t>
  </si>
  <si>
    <t>Clear the previous trend and clears Data</t>
  </si>
  <si>
    <t>In this method for calculating first month data it considers the Latest month Actual Data and add the prescribed percentage</t>
  </si>
  <si>
    <t>For rest of the months it considers the previous months actual data and add percentage to it</t>
  </si>
  <si>
    <t>Particulars</t>
  </si>
  <si>
    <t>Definition</t>
  </si>
  <si>
    <t>This method does Average of Actual Data of Current year and make adjustment provided by us.</t>
  </si>
  <si>
    <t>This method Considers the Latest month Actual data of current year and make adjustment provided by us</t>
  </si>
  <si>
    <t>This method calculate the difference of Actual data of current year and Plan data of Current year and the difference arrived would be apportioned to remaining months in current year</t>
  </si>
  <si>
    <t>This method does Average of Actual data of Previous year and make adjustment provided by us.</t>
  </si>
  <si>
    <t>This method only applies in “Plan Scenario”. This method does Average of Forecast data of Previous year and the data arrived would be copied to Plan months.</t>
  </si>
  <si>
    <t>This method only applies in “Plan Scenario”. This method takes in account Forecast data of respective month of Previous Year and make adjustments provided by us.</t>
  </si>
  <si>
    <t>This method can be used in “Plan Scenario”. This method takes in account Plan data of respective months of Previous Year and Make adjustment provided by us.</t>
  </si>
  <si>
    <t>Clears the Previously set trend.</t>
  </si>
  <si>
    <t>This method Calculate growth increase/decrease by taking into account Prior month Actual data of current and Previous year and add that Growth percentage to respective month Actual data of previous year</t>
  </si>
  <si>
    <t>This month Add prescribed percentage to Prior month Actual data.</t>
  </si>
  <si>
    <t>This method considers Actual month data of respective month of previous year and make adjustment provided by us.</t>
  </si>
  <si>
    <t>Method: Prior Month Run Rate</t>
  </si>
  <si>
    <t>Method: Clear Trend</t>
  </si>
  <si>
    <t>Method: Year over Year increase/Decrease</t>
  </si>
  <si>
    <t>Method: Hold Forecast to Current year plan</t>
  </si>
  <si>
    <t>Overview</t>
  </si>
  <si>
    <t>In Financial module, to calculate the forecast or plan data will use the following trends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</si>
</sst>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/>
    <xf numFmtId="9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 wrapText="1"/>
    </xf>
    <xf numFmtId="1" fontId="0" fillId="0" borderId="0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quotePrefix="1" applyBorder="1" applyProtection="1"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/>
    <xf numFmtId="0" fontId="0" fillId="0" borderId="0" xfId="0" applyAlignment="1">
      <alignment horizontal="left"/>
    </xf>
    <xf numFmtId="0" fontId="0" fillId="0" borderId="1" xfId="0" quotePrefix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Alignment="1">
      <alignment wrapText="1"/>
    </xf>
    <xf numFmtId="0" fontId="0" fillId="0" borderId="3" xfId="0" applyBorder="1"/>
    <xf numFmtId="0" fontId="0" fillId="0" borderId="0" xfId="0" applyBorder="1"/>
    <xf numFmtId="9" fontId="0" fillId="0" borderId="0" xfId="0" applyNumberFormat="1" applyAlignment="1">
      <alignment horizontal="left"/>
    </xf>
    <xf numFmtId="0" fontId="1" fillId="0" borderId="4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left"/>
      <protection locked="0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9F94-18E0-4010-9FE9-C1CCE5D696EF}">
  <dimension ref="A1:B16"/>
  <sheetViews>
    <sheetView showGridLines="0" tabSelected="1" workbookViewId="0">
      <selection activeCell="B2" sqref="B2"/>
    </sheetView>
  </sheetViews>
  <sheetFormatPr defaultRowHeight="15" x14ac:dyDescent="0.25"/>
  <cols>
    <col min="1" max="1" width="37.85546875" customWidth="1"/>
    <col min="2" max="2" width="113.28515625" customWidth="1"/>
  </cols>
  <sheetData>
    <row r="1" spans="1:2" x14ac:dyDescent="0.25">
      <c r="A1" s="22" t="s">
        <v>119</v>
      </c>
      <c r="B1" t="s">
        <v>120</v>
      </c>
    </row>
    <row r="5" spans="1:2" x14ac:dyDescent="0.25">
      <c r="A5" s="10" t="s">
        <v>102</v>
      </c>
      <c r="B5" s="10" t="s">
        <v>103</v>
      </c>
    </row>
    <row r="6" spans="1:2" ht="15.75" x14ac:dyDescent="0.25">
      <c r="A6" s="6" t="s">
        <v>85</v>
      </c>
      <c r="B6" s="7" t="s">
        <v>104</v>
      </c>
    </row>
    <row r="7" spans="1:2" x14ac:dyDescent="0.25">
      <c r="A7" s="6" t="s">
        <v>86</v>
      </c>
      <c r="B7" s="8" t="s">
        <v>105</v>
      </c>
    </row>
    <row r="8" spans="1:2" ht="30" customHeight="1" x14ac:dyDescent="0.25">
      <c r="A8" s="6" t="s">
        <v>87</v>
      </c>
      <c r="B8" s="9" t="s">
        <v>106</v>
      </c>
    </row>
    <row r="9" spans="1:2" x14ac:dyDescent="0.25">
      <c r="A9" s="6" t="s">
        <v>88</v>
      </c>
      <c r="B9" s="8" t="s">
        <v>107</v>
      </c>
    </row>
    <row r="10" spans="1:2" x14ac:dyDescent="0.25">
      <c r="A10" s="6" t="s">
        <v>89</v>
      </c>
      <c r="B10" s="8" t="s">
        <v>114</v>
      </c>
    </row>
    <row r="11" spans="1:2" ht="31.5" customHeight="1" x14ac:dyDescent="0.25">
      <c r="A11" s="6" t="s">
        <v>90</v>
      </c>
      <c r="B11" s="9" t="s">
        <v>108</v>
      </c>
    </row>
    <row r="12" spans="1:2" ht="33.75" customHeight="1" x14ac:dyDescent="0.25">
      <c r="A12" s="6" t="s">
        <v>91</v>
      </c>
      <c r="B12" s="9" t="s">
        <v>109</v>
      </c>
    </row>
    <row r="13" spans="1:2" ht="29.25" customHeight="1" x14ac:dyDescent="0.25">
      <c r="A13" s="6" t="s">
        <v>92</v>
      </c>
      <c r="B13" s="9" t="s">
        <v>110</v>
      </c>
    </row>
    <row r="14" spans="1:2" x14ac:dyDescent="0.25">
      <c r="A14" s="6" t="s">
        <v>93</v>
      </c>
      <c r="B14" s="8" t="s">
        <v>111</v>
      </c>
    </row>
    <row r="15" spans="1:2" ht="32.25" customHeight="1" x14ac:dyDescent="0.25">
      <c r="A15" s="6" t="s">
        <v>94</v>
      </c>
      <c r="B15" s="9" t="s">
        <v>112</v>
      </c>
    </row>
    <row r="16" spans="1:2" x14ac:dyDescent="0.25">
      <c r="A16" s="6" t="s">
        <v>95</v>
      </c>
      <c r="B16" s="8" t="s">
        <v>113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opLeftCell="A6" workbookViewId="0">
      <selection activeCell="N18" sqref="N18"/>
    </sheetView>
  </sheetViews>
  <sheetFormatPr defaultRowHeight="15" x14ac:dyDescent="0.25"/>
  <cols>
    <col min="1" max="1" width="26.28515625" customWidth="1"/>
    <col min="2" max="2" width="17.42578125" customWidth="1"/>
    <col min="6" max="6" width="13.140625" customWidth="1"/>
    <col min="7" max="7" width="12.28515625" customWidth="1"/>
  </cols>
  <sheetData>
    <row r="1" spans="1:10" ht="21" customHeight="1" x14ac:dyDescent="0.25">
      <c r="A1" s="32" t="s">
        <v>39</v>
      </c>
      <c r="B1" s="32"/>
      <c r="C1" s="32"/>
      <c r="D1" s="32"/>
      <c r="E1" s="32"/>
      <c r="F1" s="32"/>
      <c r="G1" s="32"/>
    </row>
    <row r="2" spans="1:10" ht="21" customHeight="1" x14ac:dyDescent="0.25">
      <c r="A2" s="33"/>
      <c r="B2" s="33"/>
      <c r="C2" s="33"/>
      <c r="D2" s="33"/>
      <c r="E2" s="33"/>
      <c r="F2" s="33"/>
      <c r="G2" s="33"/>
    </row>
    <row r="3" spans="1:10" x14ac:dyDescent="0.25">
      <c r="A3" s="31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0" x14ac:dyDescent="0.25"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</row>
    <row r="5" spans="1:10" x14ac:dyDescent="0.25"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35" t="s">
        <v>70</v>
      </c>
      <c r="B6" s="17" t="s">
        <v>17</v>
      </c>
      <c r="C6" s="17" t="s">
        <v>18</v>
      </c>
      <c r="D6" s="17" t="s">
        <v>19</v>
      </c>
      <c r="E6" s="25" t="s">
        <v>20</v>
      </c>
      <c r="F6" s="17" t="s">
        <v>21</v>
      </c>
      <c r="G6" s="17" t="s">
        <v>22</v>
      </c>
      <c r="H6" s="17" t="s">
        <v>23</v>
      </c>
      <c r="I6" s="25" t="s">
        <v>24</v>
      </c>
      <c r="J6" s="17" t="s">
        <v>25</v>
      </c>
    </row>
    <row r="7" spans="1:10" x14ac:dyDescent="0.25">
      <c r="B7" s="15">
        <v>100</v>
      </c>
      <c r="C7" s="15">
        <v>90</v>
      </c>
      <c r="D7" s="15">
        <v>80</v>
      </c>
      <c r="E7" s="15">
        <v>270</v>
      </c>
      <c r="F7" s="15">
        <v>100</v>
      </c>
      <c r="G7" s="15">
        <v>120</v>
      </c>
      <c r="H7" s="15">
        <v>110</v>
      </c>
      <c r="I7" s="15">
        <v>330</v>
      </c>
      <c r="J7" s="15">
        <v>130</v>
      </c>
    </row>
    <row r="10" spans="1:10" x14ac:dyDescent="0.25">
      <c r="A10" s="5" t="s">
        <v>56</v>
      </c>
      <c r="B10" s="2"/>
      <c r="C10" s="2"/>
      <c r="D10" s="2"/>
      <c r="E10" s="2"/>
    </row>
    <row r="11" spans="1:10" x14ac:dyDescent="0.25">
      <c r="A11" s="2" t="s">
        <v>57</v>
      </c>
      <c r="B11" s="11" t="s">
        <v>60</v>
      </c>
      <c r="C11" s="11"/>
      <c r="D11" s="11"/>
      <c r="E11" s="11"/>
      <c r="F11" s="11"/>
      <c r="G11" s="11"/>
      <c r="H11" s="11"/>
      <c r="I11" s="11"/>
      <c r="J11" s="36">
        <f>(E7+I7+J7)/7</f>
        <v>104.28571428571429</v>
      </c>
    </row>
    <row r="12" spans="1:10" x14ac:dyDescent="0.25">
      <c r="A12" s="2" t="s">
        <v>58</v>
      </c>
      <c r="B12" s="11" t="s">
        <v>59</v>
      </c>
      <c r="C12" s="11"/>
      <c r="D12" s="11"/>
      <c r="E12" s="11"/>
      <c r="F12" s="11"/>
      <c r="G12" s="11"/>
      <c r="H12" s="11"/>
      <c r="J12" s="30">
        <v>0.1</v>
      </c>
    </row>
    <row r="13" spans="1:10" x14ac:dyDescent="0.25">
      <c r="A13" s="2" t="s">
        <v>61</v>
      </c>
      <c r="B13" s="11" t="s">
        <v>62</v>
      </c>
      <c r="C13" s="11"/>
      <c r="D13" s="11"/>
      <c r="E13" s="11"/>
      <c r="F13" s="11"/>
      <c r="G13" s="11"/>
      <c r="H13" s="11"/>
      <c r="I13" s="11"/>
      <c r="J13" s="24">
        <f>ROUND(J11+(J11*J12),0)</f>
        <v>115</v>
      </c>
    </row>
    <row r="18" spans="1:10" x14ac:dyDescent="0.25">
      <c r="A18" s="31" t="s">
        <v>27</v>
      </c>
      <c r="B18" s="6" t="s">
        <v>2</v>
      </c>
      <c r="C18" s="6" t="s">
        <v>3</v>
      </c>
      <c r="D18" s="6" t="s">
        <v>4</v>
      </c>
      <c r="E18" s="6" t="s">
        <v>5</v>
      </c>
      <c r="F18" s="6" t="s">
        <v>7</v>
      </c>
      <c r="G18" s="6" t="s">
        <v>8</v>
      </c>
    </row>
    <row r="19" spans="1:10" x14ac:dyDescent="0.25">
      <c r="B19" s="6" t="s">
        <v>9</v>
      </c>
      <c r="C19" s="6" t="s">
        <v>28</v>
      </c>
      <c r="D19" s="6" t="s">
        <v>11</v>
      </c>
      <c r="E19" s="6" t="s">
        <v>12</v>
      </c>
      <c r="F19" s="6" t="s">
        <v>14</v>
      </c>
      <c r="G19" s="6" t="s">
        <v>15</v>
      </c>
    </row>
    <row r="20" spans="1:10" x14ac:dyDescent="0.25">
      <c r="J20" s="1"/>
    </row>
    <row r="21" spans="1:10" x14ac:dyDescent="0.25">
      <c r="A21" s="19" t="s">
        <v>29</v>
      </c>
      <c r="B21" s="16" t="s">
        <v>30</v>
      </c>
      <c r="C21" s="16" t="s">
        <v>31</v>
      </c>
      <c r="D21" s="16" t="s">
        <v>32</v>
      </c>
      <c r="E21" s="16" t="s">
        <v>33</v>
      </c>
      <c r="F21" s="16" t="s">
        <v>34</v>
      </c>
      <c r="G21" s="16" t="s">
        <v>35</v>
      </c>
      <c r="H21" s="16" t="s">
        <v>36</v>
      </c>
      <c r="I21" s="16" t="s">
        <v>37</v>
      </c>
    </row>
    <row r="22" spans="1:10" x14ac:dyDescent="0.25">
      <c r="A22" s="21" t="s">
        <v>26</v>
      </c>
      <c r="B22" s="16">
        <v>115</v>
      </c>
      <c r="C22" s="16">
        <v>115</v>
      </c>
      <c r="D22" s="16">
        <v>230</v>
      </c>
      <c r="E22" s="16">
        <v>115</v>
      </c>
      <c r="F22" s="16">
        <v>115</v>
      </c>
      <c r="G22" s="16">
        <v>115</v>
      </c>
      <c r="H22" s="16">
        <v>345</v>
      </c>
      <c r="I22" s="16">
        <v>575</v>
      </c>
    </row>
    <row r="24" spans="1:10" ht="30" x14ac:dyDescent="0.25">
      <c r="A24" s="1" t="s">
        <v>40</v>
      </c>
      <c r="B24" s="1" t="s">
        <v>38</v>
      </c>
    </row>
  </sheetData>
  <mergeCells count="4">
    <mergeCell ref="B11:I11"/>
    <mergeCell ref="B12:H12"/>
    <mergeCell ref="B13:I13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5A1C-5661-47FB-BFF3-B69A8E569DF1}">
  <dimension ref="A1:J19"/>
  <sheetViews>
    <sheetView showGridLines="0" workbookViewId="0">
      <selection activeCell="A18" sqref="A18:I19"/>
    </sheetView>
  </sheetViews>
  <sheetFormatPr defaultRowHeight="15" x14ac:dyDescent="0.25"/>
  <cols>
    <col min="1" max="1" width="20.28515625" bestFit="1" customWidth="1"/>
  </cols>
  <sheetData>
    <row r="1" spans="1:10" ht="19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10" ht="19.5" customHeight="1" x14ac:dyDescent="0.25">
      <c r="A2" s="33"/>
      <c r="B2" s="33"/>
      <c r="C2" s="33"/>
      <c r="D2" s="33"/>
      <c r="E2" s="33"/>
      <c r="F2" s="33"/>
      <c r="G2" s="33"/>
      <c r="H2" s="33"/>
    </row>
    <row r="3" spans="1:10" x14ac:dyDescent="0.25">
      <c r="A3" s="31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0" x14ac:dyDescent="0.25">
      <c r="A4" s="6"/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</row>
    <row r="5" spans="1:10" x14ac:dyDescent="0.25"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19" t="s">
        <v>16</v>
      </c>
      <c r="B6" s="17" t="s">
        <v>17</v>
      </c>
      <c r="C6" s="17" t="s">
        <v>18</v>
      </c>
      <c r="D6" s="17" t="s">
        <v>19</v>
      </c>
      <c r="E6" s="25" t="s">
        <v>20</v>
      </c>
      <c r="F6" s="17" t="s">
        <v>21</v>
      </c>
      <c r="G6" s="17" t="s">
        <v>22</v>
      </c>
      <c r="H6" s="17" t="s">
        <v>23</v>
      </c>
      <c r="I6" s="25" t="s">
        <v>24</v>
      </c>
      <c r="J6" s="17" t="s">
        <v>25</v>
      </c>
    </row>
    <row r="7" spans="1:10" x14ac:dyDescent="0.25">
      <c r="A7" s="21" t="s">
        <v>26</v>
      </c>
      <c r="B7" s="15">
        <v>100</v>
      </c>
      <c r="C7" s="15">
        <v>90</v>
      </c>
      <c r="D7" s="15">
        <v>80</v>
      </c>
      <c r="E7" s="15">
        <v>270</v>
      </c>
      <c r="F7" s="15">
        <v>100</v>
      </c>
      <c r="G7" s="15">
        <v>120</v>
      </c>
      <c r="H7" s="15">
        <v>110</v>
      </c>
      <c r="I7" s="15">
        <v>330</v>
      </c>
      <c r="J7" s="15">
        <v>130</v>
      </c>
    </row>
    <row r="9" spans="1:10" ht="21.75" customHeight="1" x14ac:dyDescent="0.25">
      <c r="A9" s="11" t="s">
        <v>38</v>
      </c>
      <c r="B9" s="11"/>
      <c r="C9" s="11"/>
      <c r="D9" s="11"/>
      <c r="E9" s="11"/>
    </row>
    <row r="10" spans="1:10" ht="21.75" customHeight="1" x14ac:dyDescent="0.25">
      <c r="A10" s="5" t="s">
        <v>56</v>
      </c>
      <c r="B10" s="2"/>
      <c r="C10" s="2"/>
      <c r="D10" s="2"/>
      <c r="E10" s="2"/>
    </row>
    <row r="11" spans="1:10" ht="21.75" customHeight="1" x14ac:dyDescent="0.25">
      <c r="A11" s="2" t="s">
        <v>57</v>
      </c>
      <c r="B11" s="11" t="s">
        <v>63</v>
      </c>
      <c r="C11" s="11"/>
      <c r="D11" s="11"/>
      <c r="E11" s="11"/>
      <c r="F11" s="11"/>
      <c r="G11" s="11"/>
      <c r="H11" s="11"/>
      <c r="I11" s="11"/>
      <c r="J11" s="3">
        <f>J7</f>
        <v>130</v>
      </c>
    </row>
    <row r="12" spans="1:10" ht="21.75" customHeight="1" x14ac:dyDescent="0.25">
      <c r="A12" s="2" t="s">
        <v>58</v>
      </c>
      <c r="B12" s="11" t="s">
        <v>59</v>
      </c>
      <c r="C12" s="11"/>
      <c r="D12" s="11"/>
      <c r="E12" s="11"/>
      <c r="F12" s="11"/>
      <c r="G12" s="11"/>
      <c r="H12" s="11"/>
      <c r="J12" s="4">
        <v>0.1</v>
      </c>
    </row>
    <row r="13" spans="1:10" ht="39.75" customHeight="1" x14ac:dyDescent="0.25">
      <c r="A13" s="2" t="s">
        <v>61</v>
      </c>
      <c r="B13" s="11" t="s">
        <v>62</v>
      </c>
      <c r="C13" s="11"/>
      <c r="D13" s="11"/>
      <c r="E13" s="11"/>
      <c r="F13" s="11"/>
      <c r="G13" s="11"/>
      <c r="H13" s="11"/>
      <c r="I13" s="11"/>
      <c r="J13">
        <f>J11+(J11*J12)</f>
        <v>143</v>
      </c>
    </row>
    <row r="15" spans="1:10" x14ac:dyDescent="0.25">
      <c r="A15" s="31" t="s">
        <v>27</v>
      </c>
      <c r="B15" s="6" t="s">
        <v>2</v>
      </c>
      <c r="C15" s="6" t="s">
        <v>3</v>
      </c>
      <c r="D15" s="6" t="s">
        <v>4</v>
      </c>
      <c r="E15" s="6" t="s">
        <v>5</v>
      </c>
      <c r="F15" s="6" t="s">
        <v>6</v>
      </c>
      <c r="G15" s="6" t="s">
        <v>7</v>
      </c>
      <c r="H15" s="6" t="s">
        <v>8</v>
      </c>
    </row>
    <row r="16" spans="1:10" x14ac:dyDescent="0.25">
      <c r="B16" s="6" t="s">
        <v>9</v>
      </c>
      <c r="C16" s="6" t="s">
        <v>28</v>
      </c>
      <c r="D16" s="6" t="s">
        <v>11</v>
      </c>
      <c r="E16" s="6" t="s">
        <v>12</v>
      </c>
      <c r="F16" s="6" t="s">
        <v>13</v>
      </c>
      <c r="G16" s="6" t="s">
        <v>14</v>
      </c>
      <c r="H16" s="6" t="s">
        <v>15</v>
      </c>
    </row>
    <row r="18" spans="1:9" x14ac:dyDescent="0.25">
      <c r="A18" s="19" t="s">
        <v>29</v>
      </c>
      <c r="B18" s="16" t="s">
        <v>30</v>
      </c>
      <c r="C18" s="16" t="s">
        <v>31</v>
      </c>
      <c r="D18" s="16" t="s">
        <v>32</v>
      </c>
      <c r="E18" s="16" t="s">
        <v>33</v>
      </c>
      <c r="F18" s="16" t="s">
        <v>34</v>
      </c>
      <c r="G18" s="16" t="s">
        <v>35</v>
      </c>
      <c r="H18" s="16" t="s">
        <v>36</v>
      </c>
      <c r="I18" s="16" t="s">
        <v>37</v>
      </c>
    </row>
    <row r="19" spans="1:9" x14ac:dyDescent="0.25">
      <c r="A19" s="21" t="s">
        <v>26</v>
      </c>
      <c r="B19" s="16">
        <v>143</v>
      </c>
      <c r="C19" s="16">
        <v>143</v>
      </c>
      <c r="D19" s="16">
        <v>286</v>
      </c>
      <c r="E19" s="16">
        <v>143</v>
      </c>
      <c r="F19" s="16">
        <v>143</v>
      </c>
      <c r="G19" s="16">
        <v>143</v>
      </c>
      <c r="H19" s="16">
        <v>429</v>
      </c>
      <c r="I19" s="16">
        <v>715</v>
      </c>
    </row>
  </sheetData>
  <mergeCells count="5">
    <mergeCell ref="A9:E9"/>
    <mergeCell ref="A1:H1"/>
    <mergeCell ref="B11:I11"/>
    <mergeCell ref="B12:H12"/>
    <mergeCell ref="B13:I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B68B-7083-48F8-94B2-EDB508A6AD49}">
  <dimension ref="A1:R23"/>
  <sheetViews>
    <sheetView showGridLines="0" topLeftCell="A7" workbookViewId="0">
      <selection activeCell="C27" sqref="C27"/>
    </sheetView>
  </sheetViews>
  <sheetFormatPr defaultRowHeight="15" x14ac:dyDescent="0.25"/>
  <cols>
    <col min="1" max="1" width="32" customWidth="1"/>
    <col min="3" max="3" width="15.140625" bestFit="1" customWidth="1"/>
  </cols>
  <sheetData>
    <row r="1" spans="1:18" x14ac:dyDescent="0.25">
      <c r="A1" s="34" t="s">
        <v>118</v>
      </c>
      <c r="B1" s="34"/>
      <c r="C1" s="34"/>
      <c r="D1" s="34"/>
      <c r="E1" s="34"/>
      <c r="F1" s="34"/>
      <c r="G1" s="34"/>
    </row>
    <row r="3" spans="1:18" x14ac:dyDescent="0.25">
      <c r="A3" s="31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8" x14ac:dyDescent="0.25">
      <c r="B4" s="6" t="s">
        <v>9</v>
      </c>
      <c r="C4" s="6" t="s">
        <v>84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</row>
    <row r="6" spans="1:18" x14ac:dyDescent="0.25">
      <c r="A6" s="19" t="s">
        <v>16</v>
      </c>
      <c r="B6" s="17" t="s">
        <v>17</v>
      </c>
      <c r="C6" s="17" t="s">
        <v>18</v>
      </c>
      <c r="D6" s="17" t="s">
        <v>19</v>
      </c>
      <c r="E6" s="25" t="s">
        <v>20</v>
      </c>
      <c r="F6" s="17" t="s">
        <v>21</v>
      </c>
      <c r="G6" s="17" t="s">
        <v>22</v>
      </c>
      <c r="H6" s="17" t="s">
        <v>23</v>
      </c>
      <c r="I6" s="25" t="s">
        <v>24</v>
      </c>
      <c r="J6" s="17" t="s">
        <v>25</v>
      </c>
    </row>
    <row r="7" spans="1:18" x14ac:dyDescent="0.25">
      <c r="A7" s="21" t="s">
        <v>26</v>
      </c>
      <c r="B7" s="15">
        <v>100</v>
      </c>
      <c r="C7" s="15">
        <v>90</v>
      </c>
      <c r="D7" s="15">
        <v>80</v>
      </c>
      <c r="E7" s="15">
        <v>270</v>
      </c>
      <c r="F7" s="15">
        <v>100</v>
      </c>
      <c r="G7" s="15">
        <v>120</v>
      </c>
      <c r="H7" s="15">
        <v>110</v>
      </c>
      <c r="I7" s="15">
        <v>330</v>
      </c>
      <c r="J7" s="15">
        <v>130</v>
      </c>
    </row>
    <row r="9" spans="1:18" x14ac:dyDescent="0.25">
      <c r="A9" s="19" t="s">
        <v>96</v>
      </c>
      <c r="B9" s="17" t="s">
        <v>17</v>
      </c>
      <c r="C9" s="17" t="s">
        <v>18</v>
      </c>
      <c r="D9" s="17" t="s">
        <v>19</v>
      </c>
      <c r="E9" s="25" t="s">
        <v>20</v>
      </c>
      <c r="F9" s="17" t="s">
        <v>21</v>
      </c>
      <c r="G9" s="17" t="s">
        <v>22</v>
      </c>
      <c r="H9" s="17" t="s">
        <v>23</v>
      </c>
      <c r="I9" s="25" t="s">
        <v>24</v>
      </c>
      <c r="J9" s="17" t="s">
        <v>25</v>
      </c>
      <c r="K9" s="17" t="s">
        <v>44</v>
      </c>
      <c r="L9" s="17" t="s">
        <v>31</v>
      </c>
      <c r="M9" s="25" t="s">
        <v>32</v>
      </c>
      <c r="N9" s="17" t="s">
        <v>33</v>
      </c>
      <c r="O9" s="17" t="s">
        <v>45</v>
      </c>
      <c r="P9" s="17" t="s">
        <v>35</v>
      </c>
      <c r="Q9" s="25" t="s">
        <v>36</v>
      </c>
      <c r="R9" s="17" t="s">
        <v>46</v>
      </c>
    </row>
    <row r="10" spans="1:18" x14ac:dyDescent="0.25">
      <c r="A10" s="19" t="s">
        <v>70</v>
      </c>
      <c r="B10" s="16">
        <v>100</v>
      </c>
      <c r="C10" s="16">
        <v>100</v>
      </c>
      <c r="D10" s="16">
        <v>100</v>
      </c>
      <c r="E10" s="16">
        <v>300</v>
      </c>
      <c r="F10" s="16">
        <v>100</v>
      </c>
      <c r="G10" s="16">
        <v>100</v>
      </c>
      <c r="H10" s="16">
        <v>100</v>
      </c>
      <c r="I10" s="16">
        <v>300</v>
      </c>
      <c r="J10" s="16">
        <v>100</v>
      </c>
      <c r="K10" s="16">
        <v>100</v>
      </c>
      <c r="L10" s="16">
        <v>100</v>
      </c>
      <c r="M10" s="16">
        <v>300</v>
      </c>
      <c r="N10" s="16">
        <v>100</v>
      </c>
      <c r="O10" s="16">
        <v>100</v>
      </c>
      <c r="P10" s="16">
        <v>100</v>
      </c>
      <c r="Q10" s="16">
        <v>300</v>
      </c>
      <c r="R10" s="16">
        <v>1200</v>
      </c>
    </row>
    <row r="12" spans="1:18" x14ac:dyDescent="0.25">
      <c r="A12" s="22" t="s">
        <v>71</v>
      </c>
    </row>
    <row r="13" spans="1:18" x14ac:dyDescent="0.25">
      <c r="A13" t="s">
        <v>57</v>
      </c>
      <c r="B13" t="s">
        <v>72</v>
      </c>
      <c r="K13" s="3">
        <f>E7+I7+J7</f>
        <v>730</v>
      </c>
    </row>
    <row r="14" spans="1:18" x14ac:dyDescent="0.25">
      <c r="A14" t="s">
        <v>58</v>
      </c>
      <c r="B14" t="s">
        <v>97</v>
      </c>
      <c r="K14">
        <f>R10</f>
        <v>1200</v>
      </c>
    </row>
    <row r="15" spans="1:18" x14ac:dyDescent="0.25">
      <c r="A15" t="s">
        <v>73</v>
      </c>
      <c r="B15" t="s">
        <v>74</v>
      </c>
      <c r="K15" s="3">
        <f>K14-K13</f>
        <v>470</v>
      </c>
    </row>
    <row r="16" spans="1:18" x14ac:dyDescent="0.25">
      <c r="A16" t="s">
        <v>75</v>
      </c>
      <c r="B16" t="s">
        <v>76</v>
      </c>
      <c r="K16">
        <f>K15/5</f>
        <v>94</v>
      </c>
    </row>
    <row r="19" spans="1:9" x14ac:dyDescent="0.25">
      <c r="A19" s="31" t="s">
        <v>27</v>
      </c>
      <c r="B19" s="16" t="s">
        <v>2</v>
      </c>
      <c r="C19" s="16" t="s">
        <v>3</v>
      </c>
      <c r="D19" s="16" t="s">
        <v>4</v>
      </c>
      <c r="E19" s="16" t="s">
        <v>5</v>
      </c>
      <c r="F19" s="16" t="s">
        <v>7</v>
      </c>
      <c r="G19" s="16" t="s">
        <v>8</v>
      </c>
    </row>
    <row r="20" spans="1:9" x14ac:dyDescent="0.25">
      <c r="B20" s="16" t="s">
        <v>9</v>
      </c>
      <c r="C20" s="16" t="s">
        <v>28</v>
      </c>
      <c r="D20" s="16" t="s">
        <v>11</v>
      </c>
      <c r="E20" s="16" t="s">
        <v>12</v>
      </c>
      <c r="F20" s="16" t="s">
        <v>14</v>
      </c>
      <c r="G20" s="16" t="s">
        <v>15</v>
      </c>
    </row>
    <row r="22" spans="1:9" x14ac:dyDescent="0.25">
      <c r="A22" s="19" t="s">
        <v>29</v>
      </c>
      <c r="B22" s="16" t="s">
        <v>30</v>
      </c>
      <c r="C22" s="16" t="s">
        <v>31</v>
      </c>
      <c r="D22" s="16" t="s">
        <v>32</v>
      </c>
      <c r="E22" s="16" t="s">
        <v>33</v>
      </c>
      <c r="F22" s="16" t="s">
        <v>34</v>
      </c>
      <c r="G22" s="16" t="s">
        <v>35</v>
      </c>
      <c r="H22" s="16" t="s">
        <v>36</v>
      </c>
      <c r="I22" s="16" t="s">
        <v>37</v>
      </c>
    </row>
    <row r="23" spans="1:9" x14ac:dyDescent="0.25">
      <c r="A23" s="21" t="s">
        <v>26</v>
      </c>
      <c r="B23" s="16">
        <f>K16</f>
        <v>94</v>
      </c>
      <c r="C23" s="16">
        <f>K16</f>
        <v>94</v>
      </c>
      <c r="D23" s="16">
        <f>B23+C23</f>
        <v>188</v>
      </c>
      <c r="E23" s="16">
        <f>K16</f>
        <v>94</v>
      </c>
      <c r="F23" s="16">
        <f>K16</f>
        <v>94</v>
      </c>
      <c r="G23" s="16">
        <f>K16</f>
        <v>94</v>
      </c>
      <c r="H23" s="16">
        <f>E23+F23+G23</f>
        <v>282</v>
      </c>
      <c r="I23" s="16">
        <f>D23+H23</f>
        <v>470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F8DB-54C3-4900-9A88-54202FE61A81}">
  <dimension ref="A1:R22"/>
  <sheetViews>
    <sheetView showGridLines="0" workbookViewId="0">
      <selection sqref="A1:G1"/>
    </sheetView>
  </sheetViews>
  <sheetFormatPr defaultRowHeight="15" x14ac:dyDescent="0.25"/>
  <cols>
    <col min="1" max="1" width="28.85546875" customWidth="1"/>
    <col min="6" max="6" width="12.85546875" bestFit="1" customWidth="1"/>
    <col min="9" max="9" width="18" customWidth="1"/>
  </cols>
  <sheetData>
    <row r="1" spans="1:18" ht="30" customHeight="1" x14ac:dyDescent="0.25">
      <c r="A1" s="32" t="s">
        <v>41</v>
      </c>
      <c r="B1" s="32"/>
      <c r="C1" s="32"/>
      <c r="D1" s="32"/>
      <c r="E1" s="32"/>
      <c r="F1" s="32"/>
      <c r="G1" s="32"/>
    </row>
    <row r="2" spans="1:18" ht="30" customHeight="1" x14ac:dyDescent="0.25">
      <c r="A2" s="33"/>
      <c r="B2" s="33"/>
      <c r="C2" s="33"/>
      <c r="D2" s="33"/>
      <c r="E2" s="33"/>
      <c r="F2" s="33"/>
      <c r="G2" s="33"/>
    </row>
    <row r="3" spans="1:18" x14ac:dyDescent="0.25">
      <c r="A3" s="31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</row>
    <row r="4" spans="1:18" x14ac:dyDescent="0.25">
      <c r="B4" s="16" t="s">
        <v>42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16" t="s">
        <v>15</v>
      </c>
    </row>
    <row r="6" spans="1:18" x14ac:dyDescent="0.25">
      <c r="A6" s="21" t="s">
        <v>43</v>
      </c>
      <c r="B6" s="17" t="s">
        <v>17</v>
      </c>
      <c r="C6" s="17" t="s">
        <v>18</v>
      </c>
      <c r="D6" s="17" t="s">
        <v>19</v>
      </c>
      <c r="E6" s="25" t="s">
        <v>20</v>
      </c>
      <c r="F6" s="17" t="s">
        <v>21</v>
      </c>
      <c r="G6" s="17" t="s">
        <v>22</v>
      </c>
      <c r="H6" s="17" t="s">
        <v>23</v>
      </c>
      <c r="I6" s="25" t="s">
        <v>24</v>
      </c>
      <c r="J6" s="17" t="s">
        <v>25</v>
      </c>
      <c r="K6" s="17" t="s">
        <v>44</v>
      </c>
      <c r="L6" s="17" t="s">
        <v>31</v>
      </c>
      <c r="M6" s="25" t="s">
        <v>32</v>
      </c>
      <c r="N6" s="17" t="s">
        <v>33</v>
      </c>
      <c r="O6" s="17" t="s">
        <v>45</v>
      </c>
      <c r="P6" s="17" t="s">
        <v>35</v>
      </c>
      <c r="Q6" s="25" t="s">
        <v>36</v>
      </c>
      <c r="R6" s="17" t="s">
        <v>46</v>
      </c>
    </row>
    <row r="7" spans="1:18" x14ac:dyDescent="0.25">
      <c r="A7" s="21" t="s">
        <v>26</v>
      </c>
      <c r="B7" s="15">
        <v>100</v>
      </c>
      <c r="C7" s="15">
        <v>110</v>
      </c>
      <c r="D7" s="15">
        <v>120</v>
      </c>
      <c r="E7" s="15">
        <v>330</v>
      </c>
      <c r="F7" s="15">
        <v>120</v>
      </c>
      <c r="G7" s="15">
        <v>110</v>
      </c>
      <c r="H7" s="15">
        <v>130</v>
      </c>
      <c r="I7" s="15">
        <v>360</v>
      </c>
      <c r="J7" s="15">
        <v>120</v>
      </c>
      <c r="K7" s="15">
        <v>110</v>
      </c>
      <c r="L7" s="15">
        <v>105</v>
      </c>
      <c r="M7" s="15">
        <v>335</v>
      </c>
      <c r="N7" s="15">
        <v>119</v>
      </c>
      <c r="O7" s="15">
        <v>120</v>
      </c>
      <c r="P7" s="15">
        <v>134</v>
      </c>
      <c r="Q7" s="15">
        <v>373</v>
      </c>
      <c r="R7" s="15">
        <v>1398</v>
      </c>
    </row>
    <row r="9" spans="1:18" x14ac:dyDescent="0.25">
      <c r="A9" s="5" t="s">
        <v>56</v>
      </c>
      <c r="B9" s="2"/>
      <c r="C9" s="2"/>
      <c r="D9" s="2"/>
      <c r="E9" s="2"/>
    </row>
    <row r="10" spans="1:18" x14ac:dyDescent="0.25">
      <c r="A10" s="2" t="s">
        <v>57</v>
      </c>
      <c r="B10" s="11" t="s">
        <v>64</v>
      </c>
      <c r="C10" s="11"/>
      <c r="D10" s="11"/>
      <c r="E10" s="11"/>
      <c r="F10" s="11"/>
      <c r="G10" s="11"/>
      <c r="H10" s="11"/>
      <c r="I10" s="11"/>
      <c r="J10">
        <f>ROUND(R7/12,0)</f>
        <v>117</v>
      </c>
    </row>
    <row r="11" spans="1:18" x14ac:dyDescent="0.25">
      <c r="A11" s="2" t="s">
        <v>58</v>
      </c>
      <c r="B11" s="11" t="s">
        <v>59</v>
      </c>
      <c r="C11" s="11"/>
      <c r="D11" s="11"/>
      <c r="E11" s="11"/>
      <c r="F11" s="11"/>
      <c r="G11" s="11"/>
      <c r="H11" s="11"/>
      <c r="J11" s="4">
        <v>0.1</v>
      </c>
    </row>
    <row r="12" spans="1:18" x14ac:dyDescent="0.25">
      <c r="A12" s="2" t="s">
        <v>61</v>
      </c>
      <c r="B12" s="11" t="s">
        <v>62</v>
      </c>
      <c r="C12" s="11"/>
      <c r="D12" s="11"/>
      <c r="E12" s="11"/>
      <c r="F12" s="11"/>
      <c r="G12" s="11"/>
      <c r="H12" s="11"/>
      <c r="I12" s="11"/>
      <c r="J12">
        <f>ROUND(J10+(J10*J11),0)</f>
        <v>129</v>
      </c>
    </row>
    <row r="16" spans="1:18" x14ac:dyDescent="0.25">
      <c r="A16" s="31" t="s">
        <v>27</v>
      </c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8</v>
      </c>
    </row>
    <row r="17" spans="1:9" x14ac:dyDescent="0.25">
      <c r="B17" s="16" t="s">
        <v>9</v>
      </c>
      <c r="C17" s="16" t="s">
        <v>28</v>
      </c>
      <c r="D17" s="16" t="s">
        <v>11</v>
      </c>
      <c r="E17" s="16" t="s">
        <v>12</v>
      </c>
      <c r="F17" s="16" t="s">
        <v>14</v>
      </c>
      <c r="G17" s="16" t="s">
        <v>15</v>
      </c>
    </row>
    <row r="19" spans="1:9" x14ac:dyDescent="0.25">
      <c r="A19" s="19" t="s">
        <v>29</v>
      </c>
      <c r="B19" s="16" t="s">
        <v>30</v>
      </c>
      <c r="C19" s="16" t="s">
        <v>31</v>
      </c>
      <c r="D19" s="16" t="s">
        <v>32</v>
      </c>
      <c r="E19" s="16" t="s">
        <v>33</v>
      </c>
      <c r="F19" s="16" t="s">
        <v>34</v>
      </c>
      <c r="G19" s="16" t="s">
        <v>35</v>
      </c>
      <c r="H19" s="16" t="s">
        <v>36</v>
      </c>
      <c r="I19" s="16" t="s">
        <v>37</v>
      </c>
    </row>
    <row r="20" spans="1:9" x14ac:dyDescent="0.25">
      <c r="A20" s="21" t="s">
        <v>26</v>
      </c>
      <c r="B20" s="16">
        <v>128</v>
      </c>
      <c r="C20" s="16">
        <v>128</v>
      </c>
      <c r="D20" s="16">
        <v>256</v>
      </c>
      <c r="E20" s="16">
        <v>128</v>
      </c>
      <c r="F20" s="16">
        <v>128</v>
      </c>
      <c r="G20" s="16">
        <v>128</v>
      </c>
      <c r="H20" s="16">
        <v>384</v>
      </c>
      <c r="I20" s="16">
        <v>640</v>
      </c>
    </row>
    <row r="22" spans="1:9" x14ac:dyDescent="0.25">
      <c r="A22" s="1"/>
      <c r="B22" s="1"/>
    </row>
  </sheetData>
  <mergeCells count="4">
    <mergeCell ref="B10:I10"/>
    <mergeCell ref="B11:H11"/>
    <mergeCell ref="B12:I12"/>
    <mergeCell ref="A1:G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2B51-30FD-4369-A1E2-3509308EC7A2}">
  <dimension ref="A1:R20"/>
  <sheetViews>
    <sheetView showGridLines="0" workbookViewId="0">
      <selection activeCell="B12" sqref="B12"/>
    </sheetView>
  </sheetViews>
  <sheetFormatPr defaultRowHeight="15" x14ac:dyDescent="0.25"/>
  <cols>
    <col min="1" max="1" width="33.28515625" customWidth="1"/>
  </cols>
  <sheetData>
    <row r="1" spans="1:18" ht="30" x14ac:dyDescent="0.25">
      <c r="A1" s="27" t="s">
        <v>47</v>
      </c>
    </row>
    <row r="2" spans="1:18" x14ac:dyDescent="0.25">
      <c r="A2" s="27"/>
    </row>
    <row r="3" spans="1:18" x14ac:dyDescent="0.25">
      <c r="A3" s="31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8" x14ac:dyDescent="0.25">
      <c r="B4" s="6" t="s">
        <v>42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</row>
    <row r="6" spans="1:18" x14ac:dyDescent="0.25">
      <c r="A6" s="21" t="s">
        <v>43</v>
      </c>
      <c r="B6" s="17" t="s">
        <v>17</v>
      </c>
      <c r="C6" s="17" t="s">
        <v>18</v>
      </c>
      <c r="D6" s="17" t="s">
        <v>19</v>
      </c>
      <c r="E6" s="25" t="s">
        <v>20</v>
      </c>
      <c r="F6" s="17" t="s">
        <v>21</v>
      </c>
      <c r="G6" s="17" t="s">
        <v>22</v>
      </c>
      <c r="H6" s="17" t="s">
        <v>23</v>
      </c>
      <c r="I6" s="25" t="s">
        <v>24</v>
      </c>
      <c r="J6" s="17" t="s">
        <v>25</v>
      </c>
      <c r="K6" s="17" t="s">
        <v>44</v>
      </c>
      <c r="L6" s="17" t="s">
        <v>31</v>
      </c>
      <c r="M6" s="25" t="s">
        <v>32</v>
      </c>
      <c r="N6" s="17" t="s">
        <v>33</v>
      </c>
      <c r="O6" s="17" t="s">
        <v>45</v>
      </c>
      <c r="P6" s="17" t="s">
        <v>35</v>
      </c>
      <c r="Q6" s="25" t="s">
        <v>36</v>
      </c>
      <c r="R6" s="17" t="s">
        <v>46</v>
      </c>
    </row>
    <row r="7" spans="1:18" x14ac:dyDescent="0.25">
      <c r="A7" s="21" t="s">
        <v>26</v>
      </c>
      <c r="B7" s="15">
        <v>100</v>
      </c>
      <c r="C7" s="15">
        <v>110</v>
      </c>
      <c r="D7" s="15">
        <v>120</v>
      </c>
      <c r="E7" s="15">
        <v>330</v>
      </c>
      <c r="F7" s="15">
        <v>120</v>
      </c>
      <c r="G7" s="15">
        <v>110</v>
      </c>
      <c r="H7" s="15">
        <v>130</v>
      </c>
      <c r="I7" s="15">
        <v>360</v>
      </c>
      <c r="J7" s="15">
        <v>120</v>
      </c>
      <c r="K7" s="15">
        <v>110</v>
      </c>
      <c r="L7" s="15">
        <v>105</v>
      </c>
      <c r="M7" s="15">
        <v>335</v>
      </c>
      <c r="N7" s="15">
        <v>119</v>
      </c>
      <c r="O7" s="15">
        <v>120</v>
      </c>
      <c r="P7" s="15">
        <v>134</v>
      </c>
      <c r="Q7" s="15">
        <v>373</v>
      </c>
      <c r="R7" s="15">
        <v>1398</v>
      </c>
    </row>
    <row r="9" spans="1:18" x14ac:dyDescent="0.25">
      <c r="A9" s="22" t="s">
        <v>56</v>
      </c>
    </row>
    <row r="10" spans="1:18" x14ac:dyDescent="0.25">
      <c r="A10" t="s">
        <v>65</v>
      </c>
    </row>
    <row r="11" spans="1:18" x14ac:dyDescent="0.25">
      <c r="A11" t="s">
        <v>66</v>
      </c>
    </row>
    <row r="13" spans="1:18" x14ac:dyDescent="0.25">
      <c r="A13" s="1" t="s">
        <v>69</v>
      </c>
      <c r="B13" s="4">
        <v>0.1</v>
      </c>
    </row>
    <row r="14" spans="1:18" x14ac:dyDescent="0.25">
      <c r="A14" s="31" t="s">
        <v>27</v>
      </c>
      <c r="B14" s="6" t="s">
        <v>2</v>
      </c>
      <c r="C14" s="6" t="s">
        <v>3</v>
      </c>
      <c r="D14" s="6" t="s">
        <v>4</v>
      </c>
      <c r="E14" s="6" t="s">
        <v>5</v>
      </c>
      <c r="F14" s="6" t="s">
        <v>7</v>
      </c>
      <c r="G14" s="6" t="s">
        <v>8</v>
      </c>
    </row>
    <row r="15" spans="1:18" x14ac:dyDescent="0.25">
      <c r="B15" s="6" t="s">
        <v>9</v>
      </c>
      <c r="C15" s="6" t="s">
        <v>28</v>
      </c>
      <c r="D15" s="6" t="s">
        <v>11</v>
      </c>
      <c r="E15" s="6" t="s">
        <v>12</v>
      </c>
      <c r="F15" s="6" t="s">
        <v>14</v>
      </c>
      <c r="G15" s="6" t="s">
        <v>15</v>
      </c>
    </row>
    <row r="17" spans="1:9" x14ac:dyDescent="0.25">
      <c r="A17" s="19" t="s">
        <v>29</v>
      </c>
      <c r="B17" s="16" t="s">
        <v>30</v>
      </c>
      <c r="C17" s="16" t="s">
        <v>31</v>
      </c>
      <c r="D17" s="16" t="s">
        <v>32</v>
      </c>
      <c r="E17" s="16" t="s">
        <v>33</v>
      </c>
      <c r="F17" s="16" t="s">
        <v>34</v>
      </c>
      <c r="G17" s="16" t="s">
        <v>35</v>
      </c>
      <c r="H17" s="16" t="s">
        <v>36</v>
      </c>
      <c r="I17" s="16" t="s">
        <v>37</v>
      </c>
    </row>
    <row r="18" spans="1:9" x14ac:dyDescent="0.25">
      <c r="A18" s="21" t="s">
        <v>26</v>
      </c>
      <c r="B18" s="16">
        <f>K7+(K7*$B13)</f>
        <v>121</v>
      </c>
      <c r="C18" s="16">
        <f>ROUND(L7+(L7*$B13),0)</f>
        <v>116</v>
      </c>
      <c r="D18" s="16">
        <f>B18+C18</f>
        <v>237</v>
      </c>
      <c r="E18" s="16">
        <f t="shared" ref="E18:G18" si="0">ROUND(N7+(N7*$B13),0)</f>
        <v>131</v>
      </c>
      <c r="F18" s="16">
        <f t="shared" si="0"/>
        <v>132</v>
      </c>
      <c r="G18" s="16">
        <f t="shared" si="0"/>
        <v>147</v>
      </c>
      <c r="H18" s="16">
        <f>E18+F18+G18</f>
        <v>410</v>
      </c>
      <c r="I18" s="16">
        <f>D18+H18</f>
        <v>647</v>
      </c>
    </row>
    <row r="20" spans="1:9" x14ac:dyDescent="0.25">
      <c r="A2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DE1B-6D10-4A89-BD3E-DE2AF114C733}">
  <dimension ref="A1:R19"/>
  <sheetViews>
    <sheetView showGridLines="0" workbookViewId="0">
      <selection activeCell="C20" sqref="C20"/>
    </sheetView>
  </sheetViews>
  <sheetFormatPr defaultRowHeight="15" x14ac:dyDescent="0.25"/>
  <cols>
    <col min="1" max="1" width="25.140625" customWidth="1"/>
    <col min="6" max="6" width="12.7109375" customWidth="1"/>
    <col min="7" max="7" width="12.140625" customWidth="1"/>
  </cols>
  <sheetData>
    <row r="1" spans="1:18" x14ac:dyDescent="0.25">
      <c r="A1" s="22" t="s">
        <v>48</v>
      </c>
    </row>
    <row r="2" spans="1:18" x14ac:dyDescent="0.25">
      <c r="A2" s="22"/>
    </row>
    <row r="3" spans="1:18" x14ac:dyDescent="0.25">
      <c r="A3" s="10" t="s">
        <v>49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8" x14ac:dyDescent="0.25">
      <c r="B4" s="6" t="s">
        <v>42</v>
      </c>
      <c r="C4" s="6" t="s">
        <v>28</v>
      </c>
      <c r="D4" s="6" t="s">
        <v>11</v>
      </c>
      <c r="E4" s="6" t="s">
        <v>12</v>
      </c>
      <c r="F4" s="6" t="s">
        <v>50</v>
      </c>
      <c r="G4" s="6" t="s">
        <v>14</v>
      </c>
      <c r="H4" s="6" t="s">
        <v>15</v>
      </c>
    </row>
    <row r="6" spans="1:18" x14ac:dyDescent="0.25">
      <c r="A6" s="21" t="s">
        <v>51</v>
      </c>
      <c r="B6" s="17" t="s">
        <v>17</v>
      </c>
      <c r="C6" s="17" t="s">
        <v>18</v>
      </c>
      <c r="D6" s="17" t="s">
        <v>19</v>
      </c>
      <c r="E6" s="25" t="s">
        <v>20</v>
      </c>
      <c r="F6" s="17" t="s">
        <v>21</v>
      </c>
      <c r="G6" s="17" t="s">
        <v>22</v>
      </c>
      <c r="H6" s="17" t="s">
        <v>23</v>
      </c>
      <c r="I6" s="25" t="s">
        <v>24</v>
      </c>
      <c r="J6" s="17" t="s">
        <v>25</v>
      </c>
      <c r="K6" s="17" t="s">
        <v>44</v>
      </c>
      <c r="L6" s="17" t="s">
        <v>31</v>
      </c>
      <c r="M6" s="25" t="s">
        <v>32</v>
      </c>
      <c r="N6" s="17" t="s">
        <v>33</v>
      </c>
      <c r="O6" s="17" t="s">
        <v>45</v>
      </c>
      <c r="P6" s="17" t="s">
        <v>35</v>
      </c>
      <c r="Q6" s="25" t="s">
        <v>36</v>
      </c>
      <c r="R6" s="17" t="s">
        <v>46</v>
      </c>
    </row>
    <row r="7" spans="1:18" x14ac:dyDescent="0.25">
      <c r="A7" s="21" t="s">
        <v>26</v>
      </c>
      <c r="B7" s="15" t="s">
        <v>52</v>
      </c>
      <c r="C7" s="15">
        <v>100</v>
      </c>
      <c r="D7" s="15">
        <v>110</v>
      </c>
      <c r="E7" s="15">
        <v>210</v>
      </c>
      <c r="F7" s="15">
        <v>100</v>
      </c>
      <c r="G7" s="15">
        <v>110</v>
      </c>
      <c r="H7" s="15">
        <v>120</v>
      </c>
      <c r="I7" s="15">
        <v>330</v>
      </c>
      <c r="J7" s="15">
        <v>130</v>
      </c>
      <c r="K7" s="15">
        <v>100</v>
      </c>
      <c r="L7" s="15">
        <v>105</v>
      </c>
      <c r="M7" s="15">
        <v>335</v>
      </c>
      <c r="N7" s="15">
        <v>100</v>
      </c>
      <c r="O7" s="15">
        <v>120</v>
      </c>
      <c r="P7" s="15">
        <v>120</v>
      </c>
      <c r="Q7" s="15">
        <v>340</v>
      </c>
      <c r="R7" s="15">
        <v>1215</v>
      </c>
    </row>
    <row r="9" spans="1:18" x14ac:dyDescent="0.25">
      <c r="A9" s="2" t="s">
        <v>56</v>
      </c>
      <c r="B9" s="2"/>
      <c r="C9" s="2"/>
      <c r="D9" s="2"/>
      <c r="E9" s="2"/>
    </row>
    <row r="10" spans="1:18" x14ac:dyDescent="0.25">
      <c r="A10" s="2" t="s">
        <v>57</v>
      </c>
      <c r="B10" s="11" t="s">
        <v>64</v>
      </c>
      <c r="C10" s="11"/>
      <c r="D10" s="11"/>
      <c r="E10" s="11"/>
      <c r="F10" s="11"/>
      <c r="G10" s="11"/>
      <c r="H10" s="11"/>
      <c r="I10" s="11"/>
      <c r="J10" s="24">
        <f>ROUND(R7/12,0)</f>
        <v>101</v>
      </c>
    </row>
    <row r="11" spans="1:18" x14ac:dyDescent="0.25">
      <c r="A11" s="2" t="s">
        <v>58</v>
      </c>
      <c r="B11" s="11" t="s">
        <v>59</v>
      </c>
      <c r="C11" s="11"/>
      <c r="D11" s="11"/>
      <c r="E11" s="11"/>
      <c r="F11" s="11"/>
      <c r="G11" s="11"/>
      <c r="H11" s="11"/>
      <c r="J11" s="30">
        <v>0.1</v>
      </c>
    </row>
    <row r="12" spans="1:18" x14ac:dyDescent="0.25">
      <c r="A12" s="2" t="s">
        <v>61</v>
      </c>
      <c r="B12" s="11" t="s">
        <v>62</v>
      </c>
      <c r="C12" s="11"/>
      <c r="D12" s="11"/>
      <c r="E12" s="11"/>
      <c r="F12" s="11"/>
      <c r="G12" s="11"/>
      <c r="H12" s="11"/>
      <c r="I12" s="11"/>
      <c r="J12" t="s">
        <v>82</v>
      </c>
    </row>
    <row r="14" spans="1:18" x14ac:dyDescent="0.25">
      <c r="A14" s="29"/>
    </row>
    <row r="15" spans="1:18" x14ac:dyDescent="0.25">
      <c r="A15" s="10" t="s">
        <v>27</v>
      </c>
      <c r="B15" s="28" t="s">
        <v>2</v>
      </c>
      <c r="C15" s="6" t="s">
        <v>3</v>
      </c>
      <c r="D15" s="6" t="s">
        <v>4</v>
      </c>
      <c r="E15" s="6" t="s">
        <v>5</v>
      </c>
      <c r="F15" s="6" t="s">
        <v>7</v>
      </c>
      <c r="G15" s="6" t="s">
        <v>8</v>
      </c>
    </row>
    <row r="16" spans="1:18" x14ac:dyDescent="0.25">
      <c r="B16" s="6" t="s">
        <v>9</v>
      </c>
      <c r="C16" s="6" t="s">
        <v>53</v>
      </c>
      <c r="D16" s="6" t="s">
        <v>11</v>
      </c>
      <c r="E16" s="6" t="s">
        <v>12</v>
      </c>
      <c r="F16" s="6" t="s">
        <v>14</v>
      </c>
      <c r="G16" s="6" t="s">
        <v>15</v>
      </c>
    </row>
    <row r="18" spans="1:18" x14ac:dyDescent="0.25">
      <c r="A18" s="19" t="s">
        <v>98</v>
      </c>
      <c r="B18" s="17" t="s">
        <v>17</v>
      </c>
      <c r="C18" s="17" t="s">
        <v>18</v>
      </c>
      <c r="D18" s="17" t="s">
        <v>19</v>
      </c>
      <c r="E18" s="25" t="s">
        <v>20</v>
      </c>
      <c r="F18" s="17" t="s">
        <v>21</v>
      </c>
      <c r="G18" s="17" t="s">
        <v>22</v>
      </c>
      <c r="H18" s="17" t="s">
        <v>23</v>
      </c>
      <c r="I18" s="25" t="s">
        <v>24</v>
      </c>
      <c r="J18" s="17" t="s">
        <v>25</v>
      </c>
      <c r="K18" s="16" t="s">
        <v>30</v>
      </c>
      <c r="L18" s="16" t="s">
        <v>31</v>
      </c>
      <c r="M18" s="16" t="s">
        <v>32</v>
      </c>
      <c r="N18" s="16" t="s">
        <v>33</v>
      </c>
      <c r="O18" s="16" t="s">
        <v>34</v>
      </c>
      <c r="P18" s="16" t="s">
        <v>35</v>
      </c>
      <c r="Q18" s="16" t="s">
        <v>36</v>
      </c>
      <c r="R18" s="16" t="s">
        <v>37</v>
      </c>
    </row>
    <row r="19" spans="1:18" x14ac:dyDescent="0.25">
      <c r="A19" s="21" t="s">
        <v>26</v>
      </c>
      <c r="B19" s="16">
        <v>111</v>
      </c>
      <c r="C19" s="16">
        <v>111</v>
      </c>
      <c r="D19" s="16">
        <v>111</v>
      </c>
      <c r="E19" s="16">
        <v>333</v>
      </c>
      <c r="F19" s="16">
        <v>111</v>
      </c>
      <c r="G19" s="16">
        <v>111</v>
      </c>
      <c r="H19" s="16">
        <v>111</v>
      </c>
      <c r="I19" s="16">
        <v>333</v>
      </c>
      <c r="J19" s="16">
        <v>111</v>
      </c>
      <c r="K19" s="16">
        <v>111</v>
      </c>
      <c r="L19" s="16">
        <v>111</v>
      </c>
      <c r="M19" s="16">
        <v>333</v>
      </c>
      <c r="N19" s="16">
        <v>111</v>
      </c>
      <c r="O19" s="16">
        <v>111</v>
      </c>
      <c r="P19" s="16">
        <v>111</v>
      </c>
      <c r="Q19" s="16">
        <v>333</v>
      </c>
      <c r="R19" s="16">
        <v>1332</v>
      </c>
    </row>
  </sheetData>
  <mergeCells count="3">
    <mergeCell ref="B10:I10"/>
    <mergeCell ref="B11:H11"/>
    <mergeCell ref="B12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CA6A8-D6F0-43CA-A68F-3C6A3A974C2D}">
  <dimension ref="A1:R21"/>
  <sheetViews>
    <sheetView showGridLines="0" workbookViewId="0">
      <selection activeCell="J3" sqref="J3"/>
    </sheetView>
  </sheetViews>
  <sheetFormatPr defaultRowHeight="15" x14ac:dyDescent="0.25"/>
  <cols>
    <col min="1" max="1" width="27.85546875" customWidth="1"/>
    <col min="6" max="6" width="12.85546875" bestFit="1" customWidth="1"/>
  </cols>
  <sheetData>
    <row r="1" spans="1:18" ht="30" x14ac:dyDescent="0.25">
      <c r="A1" s="27" t="s">
        <v>54</v>
      </c>
    </row>
    <row r="2" spans="1:18" x14ac:dyDescent="0.25">
      <c r="A2" s="27"/>
    </row>
    <row r="3" spans="1:18" x14ac:dyDescent="0.25">
      <c r="A3" s="10" t="s">
        <v>49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8" x14ac:dyDescent="0.25">
      <c r="B4" s="6" t="s">
        <v>42</v>
      </c>
      <c r="C4" s="6" t="s">
        <v>28</v>
      </c>
      <c r="D4" s="6" t="s">
        <v>11</v>
      </c>
      <c r="E4" s="6" t="s">
        <v>12</v>
      </c>
      <c r="F4" s="6" t="s">
        <v>50</v>
      </c>
      <c r="G4" s="6" t="s">
        <v>14</v>
      </c>
      <c r="H4" s="6" t="s">
        <v>15</v>
      </c>
    </row>
    <row r="6" spans="1:18" x14ac:dyDescent="0.25">
      <c r="A6" s="21" t="s">
        <v>51</v>
      </c>
      <c r="B6" s="17" t="s">
        <v>17</v>
      </c>
      <c r="C6" s="17" t="s">
        <v>18</v>
      </c>
      <c r="D6" s="17" t="s">
        <v>19</v>
      </c>
      <c r="E6" s="25" t="s">
        <v>20</v>
      </c>
      <c r="F6" s="17" t="s">
        <v>21</v>
      </c>
      <c r="G6" s="17" t="s">
        <v>22</v>
      </c>
      <c r="H6" s="17" t="s">
        <v>23</v>
      </c>
      <c r="I6" s="25" t="s">
        <v>24</v>
      </c>
      <c r="J6" s="17" t="s">
        <v>25</v>
      </c>
      <c r="K6" s="17" t="s">
        <v>44</v>
      </c>
      <c r="L6" s="17" t="s">
        <v>31</v>
      </c>
      <c r="M6" s="25" t="s">
        <v>32</v>
      </c>
      <c r="N6" s="17" t="s">
        <v>33</v>
      </c>
      <c r="O6" s="17" t="s">
        <v>45</v>
      </c>
      <c r="P6" s="17" t="s">
        <v>35</v>
      </c>
      <c r="Q6" s="25" t="s">
        <v>36</v>
      </c>
      <c r="R6" s="17" t="s">
        <v>46</v>
      </c>
    </row>
    <row r="7" spans="1:18" x14ac:dyDescent="0.25">
      <c r="A7" s="21" t="s">
        <v>26</v>
      </c>
      <c r="B7" s="15" t="s">
        <v>52</v>
      </c>
      <c r="C7" s="15">
        <v>100</v>
      </c>
      <c r="D7" s="15">
        <v>110</v>
      </c>
      <c r="E7" s="15">
        <v>210</v>
      </c>
      <c r="F7" s="15">
        <v>100</v>
      </c>
      <c r="G7" s="15">
        <v>110</v>
      </c>
      <c r="H7" s="15">
        <v>120</v>
      </c>
      <c r="I7" s="15">
        <v>330</v>
      </c>
      <c r="J7" s="15">
        <v>130</v>
      </c>
      <c r="K7" s="15">
        <v>100</v>
      </c>
      <c r="L7" s="15">
        <v>105</v>
      </c>
      <c r="M7" s="15">
        <v>335</v>
      </c>
      <c r="N7" s="15">
        <v>100</v>
      </c>
      <c r="O7" s="15">
        <v>120</v>
      </c>
      <c r="P7" s="15">
        <v>120</v>
      </c>
      <c r="Q7" s="15">
        <v>340</v>
      </c>
      <c r="R7" s="15">
        <v>1215</v>
      </c>
    </row>
    <row r="9" spans="1:18" x14ac:dyDescent="0.25">
      <c r="A9" s="22" t="s">
        <v>56</v>
      </c>
    </row>
    <row r="10" spans="1:18" x14ac:dyDescent="0.25">
      <c r="A10" t="s">
        <v>67</v>
      </c>
    </row>
    <row r="11" spans="1:18" x14ac:dyDescent="0.25">
      <c r="A11" t="s">
        <v>68</v>
      </c>
    </row>
    <row r="13" spans="1:18" x14ac:dyDescent="0.25">
      <c r="A13" s="1" t="s">
        <v>69</v>
      </c>
      <c r="B13" s="4">
        <v>0.1</v>
      </c>
    </row>
    <row r="15" spans="1:18" x14ac:dyDescent="0.25">
      <c r="A15" s="10" t="s">
        <v>27</v>
      </c>
      <c r="B15" s="6" t="s">
        <v>2</v>
      </c>
      <c r="C15" s="6" t="s">
        <v>3</v>
      </c>
      <c r="D15" s="6" t="s">
        <v>4</v>
      </c>
      <c r="E15" s="6" t="s">
        <v>5</v>
      </c>
      <c r="F15" s="6" t="s">
        <v>7</v>
      </c>
      <c r="G15" s="6" t="s">
        <v>8</v>
      </c>
    </row>
    <row r="16" spans="1:18" x14ac:dyDescent="0.25">
      <c r="B16" s="6" t="s">
        <v>9</v>
      </c>
      <c r="C16" s="6" t="s">
        <v>53</v>
      </c>
      <c r="D16" s="6" t="s">
        <v>11</v>
      </c>
      <c r="E16" s="6" t="s">
        <v>12</v>
      </c>
      <c r="F16" s="6" t="s">
        <v>14</v>
      </c>
      <c r="G16" s="6" t="s">
        <v>15</v>
      </c>
    </row>
    <row r="18" spans="1:18" x14ac:dyDescent="0.25">
      <c r="A18" s="19" t="s">
        <v>98</v>
      </c>
      <c r="B18" s="17" t="s">
        <v>17</v>
      </c>
      <c r="C18" s="17" t="s">
        <v>18</v>
      </c>
      <c r="D18" s="17" t="s">
        <v>19</v>
      </c>
      <c r="E18" s="25" t="s">
        <v>20</v>
      </c>
      <c r="F18" s="17" t="s">
        <v>21</v>
      </c>
      <c r="G18" s="17" t="s">
        <v>22</v>
      </c>
      <c r="H18" s="17" t="s">
        <v>23</v>
      </c>
      <c r="I18" s="25" t="s">
        <v>24</v>
      </c>
      <c r="J18" s="17" t="s">
        <v>25</v>
      </c>
      <c r="K18" s="16" t="s">
        <v>30</v>
      </c>
      <c r="L18" s="16" t="s">
        <v>31</v>
      </c>
      <c r="M18" s="16" t="s">
        <v>32</v>
      </c>
      <c r="N18" s="16" t="s">
        <v>33</v>
      </c>
      <c r="O18" s="16" t="s">
        <v>34</v>
      </c>
      <c r="P18" s="16" t="s">
        <v>35</v>
      </c>
      <c r="Q18" s="16" t="s">
        <v>36</v>
      </c>
      <c r="R18" s="16" t="s">
        <v>37</v>
      </c>
    </row>
    <row r="19" spans="1:18" x14ac:dyDescent="0.25">
      <c r="A19" s="21" t="s">
        <v>26</v>
      </c>
      <c r="B19" s="16"/>
      <c r="C19" s="16">
        <f>ROUND(C7+C7*$B13,0)</f>
        <v>110</v>
      </c>
      <c r="D19" s="16">
        <f>ROUND(D7+D7*$B13,0)</f>
        <v>121</v>
      </c>
      <c r="E19" s="16">
        <f>C19+D19</f>
        <v>231</v>
      </c>
      <c r="F19" s="16">
        <f t="shared" ref="F19:P19" si="0">ROUND(F7+F7*$B13,0)</f>
        <v>110</v>
      </c>
      <c r="G19" s="16">
        <f t="shared" si="0"/>
        <v>121</v>
      </c>
      <c r="H19" s="16">
        <f t="shared" si="0"/>
        <v>132</v>
      </c>
      <c r="I19" s="16">
        <f>F19+G19+H19</f>
        <v>363</v>
      </c>
      <c r="J19" s="16">
        <f t="shared" si="0"/>
        <v>143</v>
      </c>
      <c r="K19" s="16">
        <f t="shared" si="0"/>
        <v>110</v>
      </c>
      <c r="L19" s="16">
        <f t="shared" si="0"/>
        <v>116</v>
      </c>
      <c r="M19" s="16">
        <f>K19+J19+L19</f>
        <v>369</v>
      </c>
      <c r="N19" s="16">
        <f t="shared" si="0"/>
        <v>110</v>
      </c>
      <c r="O19" s="16">
        <f t="shared" si="0"/>
        <v>132</v>
      </c>
      <c r="P19" s="16">
        <f t="shared" si="0"/>
        <v>132</v>
      </c>
      <c r="Q19" s="16">
        <f>N19+O19+P19</f>
        <v>374</v>
      </c>
      <c r="R19" s="16">
        <f>E19+I19+M19+Q19</f>
        <v>1337</v>
      </c>
    </row>
    <row r="21" spans="1:18" x14ac:dyDescent="0.25">
      <c r="A2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AC0F-CF6B-4FBC-974E-5D4AC0A72C39}">
  <dimension ref="A1:R18"/>
  <sheetViews>
    <sheetView showGridLines="0" zoomScaleNormal="100" workbookViewId="0">
      <selection activeCell="M18" sqref="M18"/>
    </sheetView>
  </sheetViews>
  <sheetFormatPr defaultRowHeight="15" x14ac:dyDescent="0.25"/>
  <cols>
    <col min="1" max="1" width="31" customWidth="1"/>
    <col min="7" max="11" width="9.140625" customWidth="1"/>
  </cols>
  <sheetData>
    <row r="1" spans="1:18" x14ac:dyDescent="0.25">
      <c r="A1" s="22" t="s">
        <v>117</v>
      </c>
    </row>
    <row r="3" spans="1:18" x14ac:dyDescent="0.25">
      <c r="A3" s="10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8" x14ac:dyDescent="0.25">
      <c r="B4" s="6" t="s">
        <v>42</v>
      </c>
      <c r="C4" s="6" t="s">
        <v>53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</row>
    <row r="6" spans="1:18" x14ac:dyDescent="0.25">
      <c r="A6" s="21" t="s">
        <v>80</v>
      </c>
      <c r="B6" s="17" t="s">
        <v>17</v>
      </c>
      <c r="C6" s="17" t="s">
        <v>18</v>
      </c>
      <c r="D6" s="17" t="s">
        <v>19</v>
      </c>
      <c r="E6" s="25" t="s">
        <v>20</v>
      </c>
      <c r="F6" s="17" t="s">
        <v>21</v>
      </c>
      <c r="G6" s="17" t="s">
        <v>22</v>
      </c>
      <c r="H6" s="17" t="s">
        <v>23</v>
      </c>
      <c r="I6" s="25" t="s">
        <v>24</v>
      </c>
      <c r="J6" s="17" t="s">
        <v>25</v>
      </c>
      <c r="K6" s="17" t="s">
        <v>44</v>
      </c>
      <c r="L6" s="17" t="s">
        <v>31</v>
      </c>
      <c r="M6" s="25" t="s">
        <v>32</v>
      </c>
      <c r="N6" s="17" t="s">
        <v>33</v>
      </c>
      <c r="O6" s="17" t="s">
        <v>45</v>
      </c>
      <c r="P6" s="17" t="s">
        <v>35</v>
      </c>
      <c r="Q6" s="25" t="s">
        <v>36</v>
      </c>
      <c r="R6" s="17" t="s">
        <v>46</v>
      </c>
    </row>
    <row r="7" spans="1:18" x14ac:dyDescent="0.25">
      <c r="A7" s="26" t="s">
        <v>70</v>
      </c>
      <c r="B7" s="15">
        <v>90</v>
      </c>
      <c r="C7" s="15">
        <v>100</v>
      </c>
      <c r="D7" s="15">
        <v>120</v>
      </c>
      <c r="E7" s="15">
        <v>310</v>
      </c>
      <c r="F7" s="15">
        <v>90</v>
      </c>
      <c r="G7" s="15">
        <v>100</v>
      </c>
      <c r="H7" s="15">
        <v>120</v>
      </c>
      <c r="I7" s="15">
        <v>310</v>
      </c>
      <c r="J7" s="15">
        <v>90</v>
      </c>
      <c r="K7" s="15">
        <v>100</v>
      </c>
      <c r="L7" s="15">
        <v>120</v>
      </c>
      <c r="M7" s="15">
        <v>310</v>
      </c>
      <c r="N7" s="15">
        <v>100</v>
      </c>
      <c r="O7" s="15">
        <v>120</v>
      </c>
      <c r="P7" s="15">
        <v>110</v>
      </c>
      <c r="Q7" s="15">
        <v>330</v>
      </c>
      <c r="R7" s="15">
        <v>1260</v>
      </c>
    </row>
    <row r="9" spans="1:18" x14ac:dyDescent="0.25">
      <c r="A9" s="22" t="s">
        <v>56</v>
      </c>
    </row>
    <row r="10" spans="1:18" x14ac:dyDescent="0.25">
      <c r="A10" t="s">
        <v>81</v>
      </c>
    </row>
    <row r="12" spans="1:18" x14ac:dyDescent="0.25">
      <c r="A12" s="10" t="s">
        <v>27</v>
      </c>
      <c r="B12" s="16" t="s">
        <v>2</v>
      </c>
      <c r="C12" s="16" t="s">
        <v>3</v>
      </c>
      <c r="D12" s="16" t="s">
        <v>4</v>
      </c>
      <c r="E12" s="16" t="s">
        <v>5</v>
      </c>
      <c r="F12" s="16" t="s">
        <v>7</v>
      </c>
      <c r="G12" s="16" t="s">
        <v>8</v>
      </c>
    </row>
    <row r="13" spans="1:18" x14ac:dyDescent="0.25">
      <c r="B13" s="16" t="s">
        <v>9</v>
      </c>
      <c r="C13" s="16" t="s">
        <v>53</v>
      </c>
      <c r="D13" s="16" t="s">
        <v>11</v>
      </c>
      <c r="E13" s="16" t="s">
        <v>12</v>
      </c>
      <c r="F13" s="16" t="s">
        <v>14</v>
      </c>
      <c r="G13" s="16" t="s">
        <v>15</v>
      </c>
    </row>
    <row r="15" spans="1:18" x14ac:dyDescent="0.25">
      <c r="A15" s="11" t="s">
        <v>69</v>
      </c>
      <c r="B15" s="11"/>
      <c r="C15" s="4">
        <v>0.1</v>
      </c>
    </row>
    <row r="17" spans="1:18" x14ac:dyDescent="0.25">
      <c r="A17" s="19" t="s">
        <v>98</v>
      </c>
      <c r="B17" s="17" t="s">
        <v>17</v>
      </c>
      <c r="C17" s="17" t="s">
        <v>18</v>
      </c>
      <c r="D17" s="17" t="s">
        <v>19</v>
      </c>
      <c r="E17" s="25" t="s">
        <v>20</v>
      </c>
      <c r="F17" s="17" t="s">
        <v>21</v>
      </c>
      <c r="G17" s="17" t="s">
        <v>22</v>
      </c>
      <c r="H17" s="17" t="s">
        <v>23</v>
      </c>
      <c r="I17" s="25" t="s">
        <v>24</v>
      </c>
      <c r="J17" s="17" t="s">
        <v>25</v>
      </c>
      <c r="K17" s="17" t="s">
        <v>44</v>
      </c>
      <c r="L17" s="17" t="s">
        <v>31</v>
      </c>
      <c r="M17" s="25" t="s">
        <v>32</v>
      </c>
      <c r="N17" s="17" t="s">
        <v>33</v>
      </c>
      <c r="O17" s="17" t="s">
        <v>45</v>
      </c>
      <c r="P17" s="17" t="s">
        <v>35</v>
      </c>
      <c r="Q17" s="25" t="s">
        <v>36</v>
      </c>
      <c r="R17" s="17" t="s">
        <v>46</v>
      </c>
    </row>
    <row r="18" spans="1:18" x14ac:dyDescent="0.25">
      <c r="A18" s="19" t="s">
        <v>70</v>
      </c>
      <c r="B18" s="16">
        <f>B7+(B7*$C15)</f>
        <v>99</v>
      </c>
      <c r="C18" s="16">
        <f>C7+(C7*$C15)</f>
        <v>110</v>
      </c>
      <c r="D18" s="16">
        <f t="shared" ref="D18:P18" si="0">D7+(D7*$C15)</f>
        <v>132</v>
      </c>
      <c r="E18" s="16">
        <f>B18+C18+D18</f>
        <v>341</v>
      </c>
      <c r="F18" s="16">
        <f t="shared" si="0"/>
        <v>99</v>
      </c>
      <c r="G18" s="16">
        <f t="shared" si="0"/>
        <v>110</v>
      </c>
      <c r="H18" s="16">
        <f t="shared" si="0"/>
        <v>132</v>
      </c>
      <c r="I18" s="16">
        <f>F18+G18+H18</f>
        <v>341</v>
      </c>
      <c r="J18" s="16">
        <f t="shared" si="0"/>
        <v>99</v>
      </c>
      <c r="K18" s="16">
        <f t="shared" si="0"/>
        <v>110</v>
      </c>
      <c r="L18" s="16">
        <f t="shared" si="0"/>
        <v>132</v>
      </c>
      <c r="M18" s="16">
        <f>J18+K18+L18</f>
        <v>341</v>
      </c>
      <c r="N18" s="16">
        <f t="shared" si="0"/>
        <v>110</v>
      </c>
      <c r="O18" s="16">
        <f t="shared" si="0"/>
        <v>132</v>
      </c>
      <c r="P18" s="16">
        <f t="shared" si="0"/>
        <v>121</v>
      </c>
      <c r="Q18" s="16">
        <f>N18+O18+P18</f>
        <v>363</v>
      </c>
      <c r="R18" s="16">
        <f>E18+I18+M18+Q18</f>
        <v>1386</v>
      </c>
    </row>
  </sheetData>
  <mergeCells count="1">
    <mergeCell ref="A15:B15"/>
  </mergeCells>
  <pageMargins left="0.7" right="0.7" top="0.75" bottom="0.75" header="0.3" footer="0.3"/>
  <pageSetup orientation="portrait" r:id="rId1"/>
  <ignoredErrors>
    <ignoredError sqref="I18 M1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6A72-AC7F-4ED5-A3F0-166BD88573D4}">
  <dimension ref="A1:A3"/>
  <sheetViews>
    <sheetView showGridLines="0" workbookViewId="0">
      <selection activeCell="A2" sqref="A2"/>
    </sheetView>
  </sheetViews>
  <sheetFormatPr defaultRowHeight="15" x14ac:dyDescent="0.25"/>
  <cols>
    <col min="1" max="1" width="17" customWidth="1"/>
  </cols>
  <sheetData>
    <row r="1" spans="1:1" x14ac:dyDescent="0.25">
      <c r="A1" s="22" t="s">
        <v>116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2AC2-3C72-4199-A30C-76FE89BE39E6}">
  <dimension ref="A1:K21"/>
  <sheetViews>
    <sheetView showGridLines="0" workbookViewId="0">
      <selection activeCell="P19" sqref="P19"/>
    </sheetView>
  </sheetViews>
  <sheetFormatPr defaultRowHeight="15" x14ac:dyDescent="0.25"/>
  <cols>
    <col min="1" max="1" width="28.5703125" customWidth="1"/>
  </cols>
  <sheetData>
    <row r="1" spans="1:11" x14ac:dyDescent="0.25">
      <c r="A1" s="23" t="s">
        <v>55</v>
      </c>
    </row>
    <row r="3" spans="1:11" x14ac:dyDescent="0.25">
      <c r="A3" s="10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1" x14ac:dyDescent="0.25">
      <c r="B4" s="6" t="s">
        <v>77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</row>
    <row r="6" spans="1:11" x14ac:dyDescent="0.25">
      <c r="A6" s="19" t="s">
        <v>16</v>
      </c>
      <c r="B6" s="16" t="s">
        <v>25</v>
      </c>
    </row>
    <row r="7" spans="1:11" x14ac:dyDescent="0.25">
      <c r="A7" s="21" t="s">
        <v>26</v>
      </c>
      <c r="B7" s="16">
        <v>130</v>
      </c>
    </row>
    <row r="9" spans="1:11" x14ac:dyDescent="0.25">
      <c r="A9" s="10" t="s">
        <v>43</v>
      </c>
      <c r="B9" s="13" t="s">
        <v>25</v>
      </c>
      <c r="C9" s="13" t="s">
        <v>44</v>
      </c>
      <c r="D9" s="13" t="s">
        <v>31</v>
      </c>
      <c r="E9" s="14" t="s">
        <v>32</v>
      </c>
      <c r="F9" s="13" t="s">
        <v>33</v>
      </c>
      <c r="G9" s="13" t="s">
        <v>45</v>
      </c>
      <c r="H9" s="13" t="s">
        <v>35</v>
      </c>
      <c r="I9" s="14" t="s">
        <v>36</v>
      </c>
    </row>
    <row r="10" spans="1:11" x14ac:dyDescent="0.25">
      <c r="A10" s="10" t="s">
        <v>70</v>
      </c>
      <c r="B10" s="15">
        <v>120</v>
      </c>
      <c r="C10" s="15">
        <v>110</v>
      </c>
      <c r="D10" s="15">
        <v>105</v>
      </c>
      <c r="E10" s="15">
        <v>335</v>
      </c>
      <c r="F10" s="15">
        <v>119</v>
      </c>
      <c r="G10" s="15">
        <v>120</v>
      </c>
      <c r="H10" s="15">
        <v>134</v>
      </c>
      <c r="I10" s="15">
        <v>373</v>
      </c>
    </row>
    <row r="12" spans="1:11" x14ac:dyDescent="0.25">
      <c r="A12" s="22" t="s">
        <v>71</v>
      </c>
    </row>
    <row r="13" spans="1:11" x14ac:dyDescent="0.25">
      <c r="A13" t="s">
        <v>57</v>
      </c>
      <c r="B13" t="s">
        <v>78</v>
      </c>
      <c r="K13" s="3">
        <f>B7-B10</f>
        <v>10</v>
      </c>
    </row>
    <row r="14" spans="1:11" x14ac:dyDescent="0.25">
      <c r="A14" t="s">
        <v>58</v>
      </c>
      <c r="B14" t="s">
        <v>79</v>
      </c>
      <c r="K14">
        <f>K13/B10</f>
        <v>8.3333333333333329E-2</v>
      </c>
    </row>
    <row r="15" spans="1:11" x14ac:dyDescent="0.25">
      <c r="A15" t="s">
        <v>73</v>
      </c>
      <c r="B15" t="s">
        <v>83</v>
      </c>
    </row>
    <row r="17" spans="1:9" x14ac:dyDescent="0.25">
      <c r="A17" s="10" t="s">
        <v>27</v>
      </c>
      <c r="B17" s="6" t="s">
        <v>2</v>
      </c>
      <c r="C17" s="6" t="s">
        <v>3</v>
      </c>
      <c r="D17" s="6" t="s">
        <v>4</v>
      </c>
      <c r="E17" s="6" t="s">
        <v>5</v>
      </c>
      <c r="F17" s="6" t="s">
        <v>7</v>
      </c>
      <c r="G17" s="6" t="s">
        <v>8</v>
      </c>
    </row>
    <row r="18" spans="1:9" x14ac:dyDescent="0.25">
      <c r="B18" s="6" t="s">
        <v>9</v>
      </c>
      <c r="C18" s="6" t="s">
        <v>53</v>
      </c>
      <c r="D18" s="6" t="s">
        <v>11</v>
      </c>
      <c r="E18" s="6" t="s">
        <v>12</v>
      </c>
      <c r="F18" s="6" t="s">
        <v>14</v>
      </c>
      <c r="G18" s="6" t="s">
        <v>15</v>
      </c>
    </row>
    <row r="20" spans="1:9" x14ac:dyDescent="0.25">
      <c r="A20" s="19" t="s">
        <v>29</v>
      </c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</row>
    <row r="21" spans="1:9" x14ac:dyDescent="0.25">
      <c r="A21" s="21" t="s">
        <v>26</v>
      </c>
      <c r="B21" s="16">
        <f>ROUND(C10+(C10*K14),0)</f>
        <v>119</v>
      </c>
      <c r="C21" s="16">
        <f>ROUND(D10+(D10*K14),0)</f>
        <v>114</v>
      </c>
      <c r="D21" s="16">
        <f>B21+C21</f>
        <v>233</v>
      </c>
      <c r="E21" s="16">
        <f>ROUND(F10+(F10*K14),0)</f>
        <v>129</v>
      </c>
      <c r="F21" s="16">
        <f>ROUND(G10+(G10*K14),0)</f>
        <v>130</v>
      </c>
      <c r="G21" s="16">
        <f>ROUND(H10+(H10*K14),0)</f>
        <v>145</v>
      </c>
      <c r="H21" s="16">
        <f>E21+F21+G21</f>
        <v>404</v>
      </c>
      <c r="I21" s="16">
        <f>D21+H21</f>
        <v>637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EDE0-DFE7-4CA7-8F3E-729E11470C1F}">
  <dimension ref="A1:J22"/>
  <sheetViews>
    <sheetView showGridLines="0" workbookViewId="0">
      <selection activeCell="L16" sqref="L16"/>
    </sheetView>
  </sheetViews>
  <sheetFormatPr defaultRowHeight="15" x14ac:dyDescent="0.25"/>
  <cols>
    <col min="1" max="1" width="22" customWidth="1"/>
  </cols>
  <sheetData>
    <row r="1" spans="1:10" x14ac:dyDescent="0.25">
      <c r="A1" s="22" t="s">
        <v>115</v>
      </c>
    </row>
    <row r="2" spans="1:10" x14ac:dyDescent="0.25">
      <c r="A2" s="22"/>
    </row>
    <row r="3" spans="1:10" x14ac:dyDescent="0.25">
      <c r="A3" s="19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</row>
    <row r="4" spans="1:10" x14ac:dyDescent="0.25">
      <c r="A4" s="18"/>
      <c r="B4" s="16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6" t="s">
        <v>14</v>
      </c>
      <c r="H4" s="16" t="s">
        <v>15</v>
      </c>
    </row>
    <row r="5" spans="1:10" x14ac:dyDescent="0.25"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10" t="s">
        <v>16</v>
      </c>
      <c r="B6" s="13" t="s">
        <v>17</v>
      </c>
      <c r="C6" s="13" t="s">
        <v>18</v>
      </c>
      <c r="D6" s="13" t="s">
        <v>19</v>
      </c>
      <c r="E6" s="14" t="s">
        <v>20</v>
      </c>
      <c r="F6" s="13" t="s">
        <v>21</v>
      </c>
      <c r="G6" s="13" t="s">
        <v>22</v>
      </c>
      <c r="H6" s="13" t="s">
        <v>23</v>
      </c>
      <c r="I6" s="14" t="s">
        <v>24</v>
      </c>
      <c r="J6" s="13" t="s">
        <v>25</v>
      </c>
    </row>
    <row r="7" spans="1:10" x14ac:dyDescent="0.25">
      <c r="A7" s="20" t="s">
        <v>26</v>
      </c>
      <c r="B7" s="15">
        <v>100</v>
      </c>
      <c r="C7" s="15">
        <v>90</v>
      </c>
      <c r="D7" s="15">
        <v>80</v>
      </c>
      <c r="E7" s="15">
        <v>270</v>
      </c>
      <c r="F7" s="15">
        <v>100</v>
      </c>
      <c r="G7" s="15">
        <v>120</v>
      </c>
      <c r="H7" s="15">
        <v>110</v>
      </c>
      <c r="I7" s="15">
        <v>330</v>
      </c>
      <c r="J7" s="15">
        <v>130</v>
      </c>
    </row>
    <row r="9" spans="1:10" x14ac:dyDescent="0.25">
      <c r="A9" s="22" t="s">
        <v>56</v>
      </c>
    </row>
    <row r="10" spans="1:10" x14ac:dyDescent="0.25">
      <c r="A10" t="s">
        <v>100</v>
      </c>
    </row>
    <row r="11" spans="1:10" x14ac:dyDescent="0.25">
      <c r="A11" t="s">
        <v>101</v>
      </c>
    </row>
    <row r="13" spans="1:10" ht="21" customHeight="1" x14ac:dyDescent="0.25">
      <c r="A13" s="11" t="s">
        <v>69</v>
      </c>
      <c r="B13" s="11"/>
      <c r="C13" s="4">
        <v>0.1</v>
      </c>
    </row>
    <row r="16" spans="1:10" x14ac:dyDescent="0.25">
      <c r="A16" s="10" t="s">
        <v>27</v>
      </c>
      <c r="B16" s="16" t="s">
        <v>2</v>
      </c>
      <c r="C16" s="16" t="s">
        <v>3</v>
      </c>
      <c r="D16" s="16" t="s">
        <v>4</v>
      </c>
      <c r="E16" s="16" t="s">
        <v>5</v>
      </c>
      <c r="F16" s="16" t="s">
        <v>7</v>
      </c>
      <c r="G16" s="16" t="s">
        <v>8</v>
      </c>
    </row>
    <row r="17" spans="1:9" x14ac:dyDescent="0.25">
      <c r="B17" s="16" t="s">
        <v>9</v>
      </c>
      <c r="C17" s="16" t="s">
        <v>28</v>
      </c>
      <c r="D17" s="16" t="s">
        <v>11</v>
      </c>
      <c r="E17" s="16" t="s">
        <v>12</v>
      </c>
      <c r="F17" s="16" t="s">
        <v>14</v>
      </c>
      <c r="G17" s="16" t="s">
        <v>15</v>
      </c>
    </row>
    <row r="19" spans="1:9" x14ac:dyDescent="0.25">
      <c r="A19" s="19" t="s">
        <v>29</v>
      </c>
      <c r="B19" s="16" t="s">
        <v>30</v>
      </c>
      <c r="C19" s="16" t="s">
        <v>31</v>
      </c>
      <c r="D19" s="16" t="s">
        <v>32</v>
      </c>
      <c r="E19" s="16" t="s">
        <v>33</v>
      </c>
      <c r="F19" s="16" t="s">
        <v>34</v>
      </c>
      <c r="G19" s="16" t="s">
        <v>35</v>
      </c>
      <c r="H19" s="16" t="s">
        <v>36</v>
      </c>
      <c r="I19" s="16" t="s">
        <v>37</v>
      </c>
    </row>
    <row r="20" spans="1:9" x14ac:dyDescent="0.25">
      <c r="A20" s="21" t="s">
        <v>26</v>
      </c>
      <c r="B20" s="16">
        <f>J7+(J7*C13)</f>
        <v>143</v>
      </c>
      <c r="C20" s="16">
        <f>ROUND(B20+(B20*C13),0)</f>
        <v>157</v>
      </c>
      <c r="D20" s="16">
        <f>B20+C20</f>
        <v>300</v>
      </c>
      <c r="E20" s="16">
        <f>ROUND(C20+(C20*C13),0)</f>
        <v>173</v>
      </c>
      <c r="F20" s="16">
        <f>ROUND(E20+(E20*C13),0)</f>
        <v>190</v>
      </c>
      <c r="G20" s="16">
        <f>F20+(F20*C13)</f>
        <v>209</v>
      </c>
      <c r="H20" s="16">
        <f>E20+F20+G20</f>
        <v>572</v>
      </c>
      <c r="I20" s="16">
        <f>D20+H20</f>
        <v>872</v>
      </c>
    </row>
    <row r="22" spans="1:9" x14ac:dyDescent="0.25">
      <c r="A22" s="1"/>
    </row>
  </sheetData>
  <mergeCells count="1">
    <mergeCell ref="A13:B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dfd668-1815-4e6c-8070-dfb2fe33e379">
      <Terms xmlns="http://schemas.microsoft.com/office/infopath/2007/PartnerControls"/>
    </lcf76f155ced4ddcb4097134ff3c332f>
    <TaxCatchAll xmlns="0d658784-60ce-46d3-85dd-0447eaafde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63C49C964324EB3FF85B935828522" ma:contentTypeVersion="15" ma:contentTypeDescription="Create a new document." ma:contentTypeScope="" ma:versionID="9e520f2b69901261ec00dbf7c5f76d83">
  <xsd:schema xmlns:xsd="http://www.w3.org/2001/XMLSchema" xmlns:xs="http://www.w3.org/2001/XMLSchema" xmlns:p="http://schemas.microsoft.com/office/2006/metadata/properties" xmlns:ns2="02dfd668-1815-4e6c-8070-dfb2fe33e379" xmlns:ns3="0d658784-60ce-46d3-85dd-0447eaafde74" targetNamespace="http://schemas.microsoft.com/office/2006/metadata/properties" ma:root="true" ma:fieldsID="d34a5cdef1006a5d676b40cddcb27ad1" ns2:_="" ns3:_="">
    <xsd:import namespace="02dfd668-1815-4e6c-8070-dfb2fe33e379"/>
    <xsd:import namespace="0d658784-60ce-46d3-85dd-0447eaafde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fd668-1815-4e6c-8070-dfb2fe33e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d814b68-5dc3-4e7e-8054-4b4d2e5fde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58784-60ce-46d3-85dd-0447eaafde7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84eb245-7196-4b38-8638-bbfcc92b9cb0}" ma:internalName="TaxCatchAll" ma:showField="CatchAllData" ma:web="0d658784-60ce-46d3-85dd-0447eaafd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A5CD8-2CFC-4BC8-8081-17D3C568C7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BF8AEC-3583-4980-805E-2D978B24A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2DF04-B77F-4E52-A063-78373A505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 Trends</vt:lpstr>
      <vt:lpstr>Current year Actual Average</vt:lpstr>
      <vt:lpstr>Current period Actual</vt:lpstr>
      <vt:lpstr>Hold Forecast toCurrentYearplan</vt:lpstr>
      <vt:lpstr>Prior year Actual Average</vt:lpstr>
      <vt:lpstr>Prior year Actual Seasonality</vt:lpstr>
      <vt:lpstr>Forecast Average</vt:lpstr>
      <vt:lpstr>Forecast with Seasonality</vt:lpstr>
      <vt:lpstr>YOY increase or Decrease</vt:lpstr>
      <vt:lpstr>Clear Treand</vt:lpstr>
      <vt:lpstr>Monthly Growth</vt:lpstr>
      <vt:lpstr>Prior Month Run Rate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Ramya Avula</dc:creator>
  <cp:keywords/>
  <dc:description/>
  <cp:lastModifiedBy>Ramya Avula</cp:lastModifiedBy>
  <cp:revision/>
  <dcterms:created xsi:type="dcterms:W3CDTF">2015-06-05T18:17:20Z</dcterms:created>
  <dcterms:modified xsi:type="dcterms:W3CDTF">2024-04-23T06:08:00Z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0x010100C41A04295F0FDA418C71C80EABAECA98</vt:lpwstr>
  </property>
</Properties>
</file>